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480" yWindow="30" windowWidth="27900" windowHeight="13950" activeTab="0"/>
  </bookViews>
  <sheets>
    <sheet name="構成図･指標" sheetId="1" r:id="rId1"/>
    <sheet name="入力用" sheetId="2" r:id="rId2"/>
  </sheets>
  <definedNames>
    <definedName name="_xlnm.Print_Area" localSheetId="0">'構成図･指標'!$A$1:$L$58</definedName>
    <definedName name="_xlnm.Print_Area" localSheetId="1">'入力用'!$A$1:$J$47</definedName>
  </definedNames>
  <calcPr calcId="162913"/>
</workbook>
</file>

<file path=xl/comments1.xml><?xml version="1.0" encoding="utf-8"?>
<comments xmlns="http://schemas.openxmlformats.org/spreadsheetml/2006/main">
  <authors>
    <author>PrisonBreak</author>
  </authors>
  <commentList>
    <comment ref="K28" authorId="0">
      <text>
        <r>
          <rPr>
            <sz val="9"/>
            <rFont val="ＭＳ Ｐゴシック"/>
            <family val="3"/>
          </rPr>
          <t>業種等によって異なる為、あくまで一般的な目安です
実際に使用される際には業種ごとの標準を入力ください。
http://fsreading.net/analysis/213.shtml</t>
        </r>
      </text>
    </comment>
  </commentList>
</comments>
</file>

<file path=xl/sharedStrings.xml><?xml version="1.0" encoding="utf-8"?>
<sst xmlns="http://schemas.openxmlformats.org/spreadsheetml/2006/main" count="138" uniqueCount="131">
  <si>
    <t>純資産</t>
    <rPh sb="0" eb="3">
      <t>ジュンシサン</t>
    </rPh>
    <phoneticPr fontId="3"/>
  </si>
  <si>
    <t>固定負債</t>
    <rPh sb="0" eb="2">
      <t>コテイ</t>
    </rPh>
    <rPh sb="2" eb="4">
      <t>フサイ</t>
    </rPh>
    <phoneticPr fontId="3"/>
  </si>
  <si>
    <t>流動負債</t>
    <rPh sb="0" eb="2">
      <t>リュウドウ</t>
    </rPh>
    <rPh sb="2" eb="4">
      <t>フサイ</t>
    </rPh>
    <phoneticPr fontId="3"/>
  </si>
  <si>
    <t>貸方</t>
    <rPh sb="0" eb="2">
      <t>カシカタ</t>
    </rPh>
    <phoneticPr fontId="3"/>
  </si>
  <si>
    <t>借方</t>
    <rPh sb="0" eb="2">
      <t>カリカタ</t>
    </rPh>
    <phoneticPr fontId="3"/>
  </si>
  <si>
    <t>当期純利益</t>
    <rPh sb="0" eb="2">
      <t>トウキ</t>
    </rPh>
    <rPh sb="2" eb="5">
      <t>ジュンリエキ</t>
    </rPh>
    <phoneticPr fontId="3"/>
  </si>
  <si>
    <t>営業利益</t>
    <rPh sb="0" eb="2">
      <t>エイギョウ</t>
    </rPh>
    <rPh sb="2" eb="4">
      <t>リエキ</t>
    </rPh>
    <phoneticPr fontId="3"/>
  </si>
  <si>
    <t>営業外損益等</t>
    <rPh sb="0" eb="3">
      <t>エイギョウガイ</t>
    </rPh>
    <rPh sb="3" eb="6">
      <t>ソンエキトウ</t>
    </rPh>
    <phoneticPr fontId="3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</si>
  <si>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3"/>
  </si>
  <si>
    <t>売上総利益</t>
    <rPh sb="0" eb="2">
      <t>ウリアゲ</t>
    </rPh>
    <rPh sb="2" eb="5">
      <t>ソウリエキ</t>
    </rPh>
    <phoneticPr fontId="3"/>
  </si>
  <si>
    <t>売上原価</t>
    <rPh sb="0" eb="2">
      <t>ウリアゲ</t>
    </rPh>
    <rPh sb="2" eb="4">
      <t>ゲンカ</t>
    </rPh>
    <phoneticPr fontId="3"/>
  </si>
  <si>
    <t>売上高</t>
    <rPh sb="0" eb="2">
      <t>ウリアゲ</t>
    </rPh>
    <rPh sb="2" eb="3">
      <t>ダカ</t>
    </rPh>
    <phoneticPr fontId="3"/>
  </si>
  <si>
    <t>貸　借　対　照　表</t>
    <rPh sb="0" eb="1">
      <t>カシ</t>
    </rPh>
    <rPh sb="2" eb="3">
      <t>シャク</t>
    </rPh>
    <rPh sb="4" eb="5">
      <t>タイ</t>
    </rPh>
    <rPh sb="6" eb="7">
      <t>テル</t>
    </rPh>
    <rPh sb="8" eb="9">
      <t>オモテ</t>
    </rPh>
    <phoneticPr fontId="4"/>
  </si>
  <si>
    <t>損　益　計　算　書</t>
    <rPh sb="0" eb="1">
      <t>ソン</t>
    </rPh>
    <rPh sb="2" eb="3">
      <t>エキ</t>
    </rPh>
    <rPh sb="4" eb="5">
      <t>ケイ</t>
    </rPh>
    <rPh sb="6" eb="7">
      <t>ザン</t>
    </rPh>
    <rPh sb="8" eb="9">
      <t>ショ</t>
    </rPh>
    <phoneticPr fontId="4"/>
  </si>
  <si>
    <t>資産の部</t>
    <rPh sb="0" eb="2">
      <t>シサン</t>
    </rPh>
    <rPh sb="3" eb="4">
      <t>ブ</t>
    </rPh>
    <phoneticPr fontId="4"/>
  </si>
  <si>
    <t>負債の部</t>
    <rPh sb="0" eb="2">
      <t>フサイ</t>
    </rPh>
    <rPh sb="3" eb="4">
      <t>ブ</t>
    </rPh>
    <phoneticPr fontId="4"/>
  </si>
  <si>
    <t>科目</t>
    <rPh sb="0" eb="2">
      <t>カモク</t>
    </rPh>
    <phoneticPr fontId="4"/>
  </si>
  <si>
    <t>金額</t>
    <rPh sb="0" eb="2">
      <t>キンガク</t>
    </rPh>
    <phoneticPr fontId="4"/>
  </si>
  <si>
    <t>流動資産</t>
    <rPh sb="0" eb="1">
      <t>リュウ</t>
    </rPh>
    <rPh sb="1" eb="2">
      <t>ドウ</t>
    </rPh>
    <rPh sb="2" eb="3">
      <t>シ</t>
    </rPh>
    <rPh sb="3" eb="4">
      <t>サン</t>
    </rPh>
    <phoneticPr fontId="4"/>
  </si>
  <si>
    <t>流動負債</t>
    <rPh sb="0" eb="1">
      <t>リュウ</t>
    </rPh>
    <rPh sb="1" eb="2">
      <t>ドウ</t>
    </rPh>
    <rPh sb="2" eb="3">
      <t>フ</t>
    </rPh>
    <rPh sb="3" eb="4">
      <t>サイ</t>
    </rPh>
    <phoneticPr fontId="4"/>
  </si>
  <si>
    <t>　売上高</t>
    <rPh sb="1" eb="2">
      <t>バイ</t>
    </rPh>
    <rPh sb="2" eb="3">
      <t>ジョウ</t>
    </rPh>
    <rPh sb="3" eb="4">
      <t>ダカ</t>
    </rPh>
    <phoneticPr fontId="4"/>
  </si>
  <si>
    <t>　現金及び預金</t>
    <rPh sb="1" eb="3">
      <t>ゲンキン</t>
    </rPh>
    <rPh sb="3" eb="4">
      <t>オヨ</t>
    </rPh>
    <rPh sb="5" eb="7">
      <t>ヨキン</t>
    </rPh>
    <phoneticPr fontId="4"/>
  </si>
  <si>
    <t>　支払手形</t>
    <rPh sb="1" eb="3">
      <t>シハラ</t>
    </rPh>
    <rPh sb="3" eb="5">
      <t>テガタ</t>
    </rPh>
    <phoneticPr fontId="4"/>
  </si>
  <si>
    <t>　売上原価</t>
    <rPh sb="1" eb="2">
      <t>バイ</t>
    </rPh>
    <rPh sb="2" eb="3">
      <t>ジョウ</t>
    </rPh>
    <rPh sb="3" eb="4">
      <t>ハラ</t>
    </rPh>
    <rPh sb="4" eb="5">
      <t>アタイ</t>
    </rPh>
    <phoneticPr fontId="4"/>
  </si>
  <si>
    <t>　売掛金</t>
    <rPh sb="1" eb="3">
      <t>ウリカケ</t>
    </rPh>
    <rPh sb="3" eb="4">
      <t>キン</t>
    </rPh>
    <phoneticPr fontId="4"/>
  </si>
  <si>
    <t>　買掛金</t>
    <rPh sb="1" eb="4">
      <t>カイカケキン</t>
    </rPh>
    <phoneticPr fontId="4"/>
  </si>
  <si>
    <t>　　売上総利益</t>
    <rPh sb="2" eb="4">
      <t>ウリアゲ</t>
    </rPh>
    <rPh sb="4" eb="7">
      <t>ソウリエキ</t>
    </rPh>
    <phoneticPr fontId="4"/>
  </si>
  <si>
    <t>　商品</t>
    <rPh sb="1" eb="3">
      <t>ショウヒン</t>
    </rPh>
    <phoneticPr fontId="4"/>
  </si>
  <si>
    <t>　短期借入金</t>
    <rPh sb="1" eb="3">
      <t>タンキ</t>
    </rPh>
    <rPh sb="3" eb="5">
      <t>カリイレ</t>
    </rPh>
    <rPh sb="5" eb="6">
      <t>キン</t>
    </rPh>
    <phoneticPr fontId="4"/>
  </si>
  <si>
    <t>　販売費及び一般管理費</t>
    <rPh sb="1" eb="4">
      <t>ハンバイヒ</t>
    </rPh>
    <rPh sb="4" eb="5">
      <t>オヨ</t>
    </rPh>
    <rPh sb="6" eb="8">
      <t>イッパン</t>
    </rPh>
    <rPh sb="8" eb="11">
      <t>カンリヒ</t>
    </rPh>
    <phoneticPr fontId="4"/>
  </si>
  <si>
    <t>　有価証券</t>
    <rPh sb="1" eb="3">
      <t>ユウカ</t>
    </rPh>
    <rPh sb="3" eb="5">
      <t>ショウケン</t>
    </rPh>
    <phoneticPr fontId="4"/>
  </si>
  <si>
    <t>　未払金</t>
    <rPh sb="1" eb="3">
      <t>ミバラ</t>
    </rPh>
    <rPh sb="3" eb="4">
      <t>キン</t>
    </rPh>
    <phoneticPr fontId="4"/>
  </si>
  <si>
    <t>　　営業利益</t>
    <rPh sb="2" eb="4">
      <t>エイギョウ</t>
    </rPh>
    <rPh sb="4" eb="6">
      <t>リエキ</t>
    </rPh>
    <phoneticPr fontId="4"/>
  </si>
  <si>
    <t>　未収金</t>
    <rPh sb="1" eb="3">
      <t>ミシュウ</t>
    </rPh>
    <rPh sb="3" eb="4">
      <t>キン</t>
    </rPh>
    <phoneticPr fontId="4"/>
  </si>
  <si>
    <t>　未払法人税等</t>
    <rPh sb="1" eb="3">
      <t>ミバラ</t>
    </rPh>
    <rPh sb="3" eb="6">
      <t>ホウジンゼイ</t>
    </rPh>
    <rPh sb="6" eb="7">
      <t>トウ</t>
    </rPh>
    <phoneticPr fontId="4"/>
  </si>
  <si>
    <t>　営業外収益</t>
    <rPh sb="1" eb="2">
      <t>エイ</t>
    </rPh>
    <rPh sb="2" eb="3">
      <t>ギョウ</t>
    </rPh>
    <rPh sb="3" eb="4">
      <t>ガイ</t>
    </rPh>
    <rPh sb="4" eb="5">
      <t>オサム</t>
    </rPh>
    <rPh sb="5" eb="6">
      <t>エキ</t>
    </rPh>
    <phoneticPr fontId="4"/>
  </si>
  <si>
    <t>固定資産</t>
    <rPh sb="0" eb="1">
      <t>カタム</t>
    </rPh>
    <rPh sb="1" eb="2">
      <t>サダム</t>
    </rPh>
    <rPh sb="2" eb="3">
      <t>シ</t>
    </rPh>
    <rPh sb="3" eb="4">
      <t>サン</t>
    </rPh>
    <phoneticPr fontId="4"/>
  </si>
  <si>
    <t>固定負債</t>
    <rPh sb="0" eb="1">
      <t>カタム</t>
    </rPh>
    <rPh sb="1" eb="2">
      <t>サダム</t>
    </rPh>
    <rPh sb="2" eb="3">
      <t>フ</t>
    </rPh>
    <rPh sb="3" eb="4">
      <t>サイ</t>
    </rPh>
    <phoneticPr fontId="4"/>
  </si>
  <si>
    <t>　　受取利息</t>
    <rPh sb="2" eb="4">
      <t>ウケトリ</t>
    </rPh>
    <rPh sb="4" eb="6">
      <t>リソク</t>
    </rPh>
    <phoneticPr fontId="4"/>
  </si>
  <si>
    <t>有形固定資産</t>
    <rPh sb="0" eb="2">
      <t>ユウケイ</t>
    </rPh>
    <rPh sb="2" eb="4">
      <t>コテイ</t>
    </rPh>
    <rPh sb="4" eb="6">
      <t>シサン</t>
    </rPh>
    <phoneticPr fontId="4"/>
  </si>
  <si>
    <t>　社債</t>
    <rPh sb="1" eb="3">
      <t>シャサイ</t>
    </rPh>
    <phoneticPr fontId="4"/>
  </si>
  <si>
    <t>　　雑収入</t>
    <rPh sb="2" eb="5">
      <t>ザッシュウニュウ</t>
    </rPh>
    <phoneticPr fontId="4"/>
  </si>
  <si>
    <t>　建物付属設備</t>
    <rPh sb="1" eb="3">
      <t>タテモノ</t>
    </rPh>
    <rPh sb="3" eb="5">
      <t>フゾク</t>
    </rPh>
    <rPh sb="5" eb="7">
      <t>セツビ</t>
    </rPh>
    <phoneticPr fontId="4"/>
  </si>
  <si>
    <t>　長期借入金</t>
    <rPh sb="1" eb="3">
      <t>チョウキ</t>
    </rPh>
    <rPh sb="3" eb="5">
      <t>カリイレ</t>
    </rPh>
    <rPh sb="5" eb="6">
      <t>キン</t>
    </rPh>
    <phoneticPr fontId="4"/>
  </si>
  <si>
    <t>　営業外費用</t>
    <rPh sb="1" eb="2">
      <t>エイ</t>
    </rPh>
    <rPh sb="2" eb="3">
      <t>ギョウ</t>
    </rPh>
    <rPh sb="3" eb="4">
      <t>ガイ</t>
    </rPh>
    <rPh sb="4" eb="5">
      <t>ヒ</t>
    </rPh>
    <rPh sb="5" eb="6">
      <t>ヨウ</t>
    </rPh>
    <phoneticPr fontId="4"/>
  </si>
  <si>
    <t>　工具器具備品</t>
    <rPh sb="1" eb="3">
      <t>コウグ</t>
    </rPh>
    <rPh sb="3" eb="5">
      <t>キグ</t>
    </rPh>
    <rPh sb="5" eb="7">
      <t>ビヒン</t>
    </rPh>
    <phoneticPr fontId="4"/>
  </si>
  <si>
    <t>純資産の部</t>
    <rPh sb="0" eb="1">
      <t>ジュン</t>
    </rPh>
    <rPh sb="1" eb="3">
      <t>シサン</t>
    </rPh>
    <rPh sb="4" eb="5">
      <t>ブ</t>
    </rPh>
    <phoneticPr fontId="4"/>
  </si>
  <si>
    <t>　　支払利息</t>
    <rPh sb="2" eb="4">
      <t>シハラ</t>
    </rPh>
    <rPh sb="4" eb="6">
      <t>リソク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</si>
  <si>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</si>
  <si>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株主資本</t>
    <rPh sb="0" eb="2">
      <t>カブヌシ</t>
    </rPh>
    <rPh sb="2" eb="4">
      <t>シホン</t>
    </rPh>
    <phoneticPr fontId="4"/>
  </si>
  <si>
    <t>　　経常利益</t>
    <rPh sb="2" eb="4">
      <t>ケイジョウ</t>
    </rPh>
    <rPh sb="4" eb="6">
      <t>リエキ</t>
    </rPh>
    <phoneticPr fontId="4"/>
  </si>
  <si>
    <t>　ソフトウェア</t>
  </si>
  <si>
    <t>　資本金</t>
    <rPh sb="1" eb="3">
      <t>シホン</t>
    </rPh>
    <rPh sb="3" eb="4">
      <t>キン</t>
    </rPh>
    <phoneticPr fontId="4"/>
  </si>
  <si>
    <t>投資その他の資産</t>
    <rPh sb="0" eb="2">
      <t>トウシ</t>
    </rPh>
    <rPh sb="4" eb="5">
      <t>タ</t>
    </rPh>
    <rPh sb="6" eb="8">
      <t>シサン</t>
    </rPh>
    <phoneticPr fontId="4"/>
  </si>
  <si>
    <t>　資本剰余金</t>
    <rPh sb="1" eb="3">
      <t>シホン</t>
    </rPh>
    <rPh sb="3" eb="6">
      <t>ジョウヨキン</t>
    </rPh>
    <phoneticPr fontId="4"/>
  </si>
  <si>
    <t>　　貸倒引当金戻入</t>
    <rPh sb="2" eb="4">
      <t>カシダオレ</t>
    </rPh>
    <rPh sb="4" eb="6">
      <t>ヒキアテ</t>
    </rPh>
    <rPh sb="6" eb="7">
      <t>キン</t>
    </rPh>
    <rPh sb="7" eb="9">
      <t>モドシイレ</t>
    </rPh>
    <phoneticPr fontId="4"/>
  </si>
  <si>
    <t>　投資有価証券</t>
    <rPh sb="1" eb="3">
      <t>トウシ</t>
    </rPh>
    <rPh sb="3" eb="5">
      <t>ユウカ</t>
    </rPh>
    <rPh sb="5" eb="7">
      <t>ショウケン</t>
    </rPh>
    <phoneticPr fontId="4"/>
  </si>
  <si>
    <t>　利益剰余金</t>
    <rPh sb="1" eb="3">
      <t>リエキ</t>
    </rPh>
    <rPh sb="3" eb="6">
      <t>ジョウヨキン</t>
    </rPh>
    <phoneticPr fontId="4"/>
  </si>
  <si>
    <t>　特別損失</t>
    <rPh sb="1" eb="2">
      <t>トク</t>
    </rPh>
    <rPh sb="2" eb="3">
      <t>ベツ</t>
    </rPh>
    <rPh sb="3" eb="4">
      <t>ソン</t>
    </rPh>
    <rPh sb="4" eb="5">
      <t>シツ</t>
    </rPh>
    <phoneticPr fontId="4"/>
  </si>
  <si>
    <t>　関係会社株式</t>
    <rPh sb="1" eb="3">
      <t>カンケイ</t>
    </rPh>
    <rPh sb="3" eb="5">
      <t>カイシャ</t>
    </rPh>
    <rPh sb="5" eb="7">
      <t>カブシキ</t>
    </rPh>
    <phoneticPr fontId="4"/>
  </si>
  <si>
    <t>　　固定資産売却損</t>
    <rPh sb="2" eb="4">
      <t>コテイ</t>
    </rPh>
    <rPh sb="4" eb="6">
      <t>シサン</t>
    </rPh>
    <rPh sb="6" eb="8">
      <t>バイキャク</t>
    </rPh>
    <rPh sb="8" eb="9">
      <t>ソン</t>
    </rPh>
    <phoneticPr fontId="4"/>
  </si>
  <si>
    <t>　税引前当期純利益</t>
    <rPh sb="1" eb="3">
      <t>ゼイビキ</t>
    </rPh>
    <rPh sb="3" eb="4">
      <t>ゼン</t>
    </rPh>
    <rPh sb="4" eb="6">
      <t>トウキ</t>
    </rPh>
    <rPh sb="6" eb="9">
      <t>ジュンリエキ</t>
    </rPh>
    <phoneticPr fontId="4"/>
  </si>
  <si>
    <t>　法人税及び住民税等</t>
    <rPh sb="1" eb="4">
      <t>ホウジンゼイ</t>
    </rPh>
    <rPh sb="4" eb="5">
      <t>オヨ</t>
    </rPh>
    <rPh sb="6" eb="9">
      <t>ジュウミンゼイ</t>
    </rPh>
    <rPh sb="9" eb="10">
      <t>トウ</t>
    </rPh>
    <phoneticPr fontId="4"/>
  </si>
  <si>
    <t>資産の部合計</t>
    <rPh sb="0" eb="2">
      <t>シサン</t>
    </rPh>
    <rPh sb="3" eb="4">
      <t>ブ</t>
    </rPh>
    <rPh sb="4" eb="6">
      <t>ゴウケイ</t>
    </rPh>
    <phoneticPr fontId="4"/>
  </si>
  <si>
    <t>負債・純資産の部合計</t>
    <rPh sb="0" eb="2">
      <t>フサイ</t>
    </rPh>
    <rPh sb="3" eb="6">
      <t>ジュンシサン</t>
    </rPh>
    <rPh sb="7" eb="8">
      <t>ブ</t>
    </rPh>
    <rPh sb="8" eb="10">
      <t>ゴウケイ</t>
    </rPh>
    <phoneticPr fontId="4"/>
  </si>
  <si>
    <t>■ 収益性</t>
    <rPh sb="2" eb="5">
      <t>シュウエキセイ</t>
    </rPh>
    <phoneticPr fontId="4"/>
  </si>
  <si>
    <t>標準値</t>
    <rPh sb="0" eb="3">
      <t>ヒョウジュンチ</t>
    </rPh>
    <phoneticPr fontId="4"/>
  </si>
  <si>
    <t>-</t>
  </si>
  <si>
    <t>■ 安全性</t>
    <rPh sb="2" eb="5">
      <t>アンゼンセイ</t>
    </rPh>
    <phoneticPr fontId="4"/>
  </si>
  <si>
    <t>流動比率</t>
    <rPh sb="0" eb="2">
      <t>リュウドウ</t>
    </rPh>
    <rPh sb="2" eb="4">
      <t>ヒリツ</t>
    </rPh>
    <phoneticPr fontId="3"/>
  </si>
  <si>
    <t>　= 流動資産　÷　流動負債</t>
    <rPh sb="2" eb="4">
      <t>リュウドウ</t>
    </rPh>
    <rPh sb="4" eb="6">
      <t>シサン</t>
    </rPh>
    <rPh sb="9" eb="11">
      <t>リュウドウ</t>
    </rPh>
    <rPh sb="11" eb="13">
      <t>フサイ</t>
    </rPh>
    <phoneticPr fontId="4"/>
  </si>
  <si>
    <t>当座比率</t>
    <rPh sb="0" eb="2">
      <t>トウザ</t>
    </rPh>
    <rPh sb="2" eb="4">
      <t>ヒリツ</t>
    </rPh>
    <phoneticPr fontId="3"/>
  </si>
  <si>
    <t>　= 当座資産　÷　流動負債</t>
    <rPh sb="2" eb="4">
      <t>トウザ</t>
    </rPh>
    <rPh sb="4" eb="6">
      <t>シサン</t>
    </rPh>
    <rPh sb="9" eb="11">
      <t>リュウドウ</t>
    </rPh>
    <rPh sb="11" eb="13">
      <t>フサイ</t>
    </rPh>
    <phoneticPr fontId="4"/>
  </si>
  <si>
    <t>固定比率</t>
    <rPh sb="0" eb="2">
      <t>コテイ</t>
    </rPh>
    <rPh sb="2" eb="4">
      <t>ヒリツ</t>
    </rPh>
    <phoneticPr fontId="3"/>
  </si>
  <si>
    <t>固定長期適合率</t>
    <rPh sb="0" eb="2">
      <t>コテイ</t>
    </rPh>
    <rPh sb="2" eb="4">
      <t>チョウキ</t>
    </rPh>
    <rPh sb="4" eb="6">
      <t>テキゴウ</t>
    </rPh>
    <rPh sb="6" eb="7">
      <t>リツ</t>
    </rPh>
    <phoneticPr fontId="3"/>
  </si>
  <si>
    <t>自己資本比率</t>
    <rPh sb="0" eb="2">
      <t>ジコ</t>
    </rPh>
    <rPh sb="2" eb="4">
      <t>シホン</t>
    </rPh>
    <rPh sb="4" eb="6">
      <t>ヒリツ</t>
    </rPh>
    <phoneticPr fontId="3"/>
  </si>
  <si>
    <t>■ 回転率・回転期間</t>
    <rPh sb="2" eb="4">
      <t>カイテン</t>
    </rPh>
    <rPh sb="4" eb="5">
      <t>リツ</t>
    </rPh>
    <rPh sb="6" eb="8">
      <t>カイテン</t>
    </rPh>
    <rPh sb="8" eb="10">
      <t>キカン</t>
    </rPh>
    <phoneticPr fontId="4"/>
  </si>
  <si>
    <t>売掛金回転率</t>
    <rPh sb="0" eb="2">
      <t>ウリカケ</t>
    </rPh>
    <rPh sb="2" eb="3">
      <t>キン</t>
    </rPh>
    <rPh sb="3" eb="5">
      <t>カイテン</t>
    </rPh>
    <rPh sb="5" eb="6">
      <t>リツ</t>
    </rPh>
    <phoneticPr fontId="3"/>
  </si>
  <si>
    <t>-</t>
  </si>
  <si>
    <t>棚卸資産回転率</t>
    <rPh sb="0" eb="2">
      <t>タナオロシ</t>
    </rPh>
    <rPh sb="2" eb="4">
      <t>シサン</t>
    </rPh>
    <rPh sb="4" eb="6">
      <t>カイテン</t>
    </rPh>
    <rPh sb="6" eb="7">
      <t>リツ</t>
    </rPh>
    <phoneticPr fontId="3"/>
  </si>
  <si>
    <t>　= 売上原価　÷　棚卸資産</t>
    <rPh sb="2" eb="4">
      <t>ウリアゲ</t>
    </rPh>
    <rPh sb="4" eb="6">
      <t>ゲンカ</t>
    </rPh>
    <rPh sb="9" eb="11">
      <t>タナオロ</t>
    </rPh>
    <rPh sb="11" eb="13">
      <t>シサン</t>
    </rPh>
    <phoneticPr fontId="4"/>
  </si>
  <si>
    <t>-</t>
  </si>
  <si>
    <t>買掛金回転率</t>
    <rPh sb="0" eb="3">
      <t>カイカケキン</t>
    </rPh>
    <rPh sb="3" eb="5">
      <t>カイテン</t>
    </rPh>
    <rPh sb="5" eb="6">
      <t>リツ</t>
    </rPh>
    <phoneticPr fontId="3"/>
  </si>
  <si>
    <t>売掛金回転期間</t>
    <rPh sb="0" eb="2">
      <t>ウリカケ</t>
    </rPh>
    <rPh sb="2" eb="3">
      <t>キン</t>
    </rPh>
    <rPh sb="3" eb="5">
      <t>カイテン</t>
    </rPh>
    <rPh sb="5" eb="7">
      <t>キカン</t>
    </rPh>
    <phoneticPr fontId="3"/>
  </si>
  <si>
    <t>-</t>
  </si>
  <si>
    <t>棚卸資産回転期間</t>
    <rPh sb="0" eb="2">
      <t>タナオロシ</t>
    </rPh>
    <rPh sb="2" eb="4">
      <t>シサン</t>
    </rPh>
    <rPh sb="4" eb="6">
      <t>カイテン</t>
    </rPh>
    <rPh sb="6" eb="8">
      <t>キカン</t>
    </rPh>
    <phoneticPr fontId="3"/>
  </si>
  <si>
    <t>-</t>
  </si>
  <si>
    <t>買掛金回転期間</t>
    <rPh sb="0" eb="3">
      <t>カイカケキン</t>
    </rPh>
    <rPh sb="3" eb="5">
      <t>カイテン</t>
    </rPh>
    <rPh sb="5" eb="7">
      <t>キカン</t>
    </rPh>
    <phoneticPr fontId="3"/>
  </si>
  <si>
    <t>■ 利益率</t>
    <rPh sb="2" eb="4">
      <t>リエキ</t>
    </rPh>
    <rPh sb="4" eb="5">
      <t>リツ</t>
    </rPh>
    <phoneticPr fontId="4"/>
  </si>
  <si>
    <t>売上総利益率</t>
    <rPh sb="0" eb="2">
      <t>ウリア</t>
    </rPh>
    <rPh sb="2" eb="3">
      <t>ソウ</t>
    </rPh>
    <rPh sb="3" eb="5">
      <t>リエキ</t>
    </rPh>
    <rPh sb="5" eb="6">
      <t>リツ</t>
    </rPh>
    <phoneticPr fontId="4"/>
  </si>
  <si>
    <t>営業利益率</t>
    <rPh sb="0" eb="2">
      <t>エイギョウ</t>
    </rPh>
    <rPh sb="2" eb="4">
      <t>リエキ</t>
    </rPh>
    <rPh sb="4" eb="5">
      <t>リツ</t>
    </rPh>
    <phoneticPr fontId="4"/>
  </si>
  <si>
    <t>経常利益率</t>
    <rPh sb="0" eb="2">
      <t>ケイジョウ</t>
    </rPh>
    <rPh sb="2" eb="4">
      <t>リエキ</t>
    </rPh>
    <rPh sb="4" eb="5">
      <t>リツ</t>
    </rPh>
    <phoneticPr fontId="4"/>
  </si>
  <si>
    <t>■ 損益分岐点分析</t>
    <rPh sb="2" eb="4">
      <t>ソンエキ</t>
    </rPh>
    <rPh sb="4" eb="7">
      <t>ブンキテン</t>
    </rPh>
    <rPh sb="7" eb="9">
      <t>ブンセキ</t>
    </rPh>
    <phoneticPr fontId="4"/>
  </si>
  <si>
    <t>変動費率</t>
    <rPh sb="0" eb="2">
      <t>ヘンドウ</t>
    </rPh>
    <rPh sb="2" eb="3">
      <t>ヒ</t>
    </rPh>
    <rPh sb="3" eb="4">
      <t>リツ</t>
    </rPh>
    <phoneticPr fontId="4"/>
  </si>
  <si>
    <t>固定費</t>
    <rPh sb="0" eb="3">
      <t>コテイヒ</t>
    </rPh>
    <phoneticPr fontId="4"/>
  </si>
  <si>
    <t>-</t>
  </si>
  <si>
    <t>損益分岐点売上高</t>
    <rPh sb="0" eb="2">
      <t>ソンエキ</t>
    </rPh>
    <rPh sb="2" eb="5">
      <t>ブンキテン</t>
    </rPh>
    <rPh sb="5" eb="7">
      <t>ウリアゲ</t>
    </rPh>
    <rPh sb="7" eb="8">
      <t>ダカ</t>
    </rPh>
    <phoneticPr fontId="4"/>
  </si>
  <si>
    <t>-</t>
  </si>
  <si>
    <t>流動資産</t>
  </si>
  <si>
    <t>固定資産</t>
  </si>
  <si>
    <t>繰延資産</t>
  </si>
  <si>
    <t>-</t>
  </si>
  <si>
    <t>　特別利益</t>
    <rPh sb="1" eb="2">
      <t>トク</t>
    </rPh>
    <rPh sb="2" eb="3">
      <t>ベツ</t>
    </rPh>
    <rPh sb="3" eb="4">
      <t>リ</t>
    </rPh>
    <rPh sb="4" eb="5">
      <t>エキ</t>
    </rPh>
    <phoneticPr fontId="4"/>
  </si>
  <si>
    <t>単位：XX円</t>
    <rPh sb="0" eb="2">
      <t>タンイ</t>
    </rPh>
    <rPh sb="5" eb="6">
      <t>エン</t>
    </rPh>
    <phoneticPr fontId="4"/>
  </si>
  <si>
    <t>当期</t>
    <rPh sb="0" eb="2">
      <t>トウキ</t>
    </rPh>
    <phoneticPr fontId="4"/>
  </si>
  <si>
    <t>○△株式会社　</t>
    <rPh sb="2" eb="6">
      <t>カブシキガイシャ</t>
    </rPh>
    <phoneticPr fontId="4"/>
  </si>
  <si>
    <t>XX11期20XX年XX月XX日～20XX年XX月XX日</t>
  </si>
  <si>
    <t>売上利益率</t>
    <rPh sb="0" eb="2">
      <t>ウリア</t>
    </rPh>
    <rPh sb="2" eb="4">
      <t>リエキ</t>
    </rPh>
    <rPh sb="4" eb="5">
      <t>リツ</t>
    </rPh>
    <phoneticPr fontId="3"/>
  </si>
  <si>
    <t>資産回転率</t>
    <rPh sb="0" eb="2">
      <t>シサン</t>
    </rPh>
    <rPh sb="2" eb="4">
      <t>カイテン</t>
    </rPh>
    <rPh sb="4" eb="5">
      <t>リツ</t>
    </rPh>
    <phoneticPr fontId="3"/>
  </si>
  <si>
    <t>ROA</t>
  </si>
  <si>
    <t>財務レバレッジ</t>
    <rPh sb="0" eb="2">
      <t>ザイム</t>
    </rPh>
    <phoneticPr fontId="3"/>
  </si>
  <si>
    <t>ROE</t>
  </si>
  <si>
    <t>　= 当期純利益　÷　自己資本</t>
    <rPh sb="3" eb="5">
      <t>トウキ</t>
    </rPh>
    <rPh sb="5" eb="8">
      <t>ジュンリエキ</t>
    </rPh>
    <rPh sb="11" eb="13">
      <t>ジコ</t>
    </rPh>
    <rPh sb="13" eb="15">
      <t>シホン</t>
    </rPh>
    <phoneticPr fontId="4"/>
  </si>
  <si>
    <t>　= 固定資産　÷　自己資本</t>
    <rPh sb="2" eb="4">
      <t>コテイ</t>
    </rPh>
    <rPh sb="4" eb="6">
      <t>シサン</t>
    </rPh>
    <rPh sb="10" eb="12">
      <t>ジコ</t>
    </rPh>
    <rPh sb="12" eb="14">
      <t>シホン</t>
    </rPh>
    <phoneticPr fontId="4"/>
  </si>
  <si>
    <t>　= 売上原価　÷　買 掛 金</t>
    <rPh sb="2" eb="4">
      <t>ウリアゲ</t>
    </rPh>
    <rPh sb="4" eb="6">
      <t>ゲンカ</t>
    </rPh>
    <rPh sb="10" eb="11">
      <t>バイ</t>
    </rPh>
    <rPh sb="12" eb="13">
      <t>カカリ</t>
    </rPh>
    <rPh sb="14" eb="15">
      <t>キン</t>
    </rPh>
    <phoneticPr fontId="4"/>
  </si>
  <si>
    <t>　= 売 上 高　÷　売 掛 金</t>
    <rPh sb="11" eb="12">
      <t>バイ</t>
    </rPh>
    <rPh sb="13" eb="14">
      <t>キン</t>
    </rPh>
    <phoneticPr fontId="4"/>
  </si>
  <si>
    <t>　= 売 上 高　÷　総 資 産</t>
    <rPh sb="2" eb="4">
      <t>ウリアゲ</t>
    </rPh>
    <rPh sb="5" eb="6">
      <t>ダカ</t>
    </rPh>
    <rPh sb="11" eb="12">
      <t>フサ</t>
    </rPh>
    <rPh sb="13" eb="14">
      <t>シ</t>
    </rPh>
    <rPh sb="15" eb="16">
      <t>サン</t>
    </rPh>
    <phoneticPr fontId="4"/>
  </si>
  <si>
    <t>　= 自己資本　÷　総 資 本</t>
    <rPh sb="3" eb="5">
      <t>ジコ</t>
    </rPh>
    <rPh sb="5" eb="7">
      <t>シホン</t>
    </rPh>
    <rPh sb="10" eb="11">
      <t>フサ</t>
    </rPh>
    <rPh sb="12" eb="13">
      <t>シ</t>
    </rPh>
    <rPh sb="14" eb="15">
      <t>ボン</t>
    </rPh>
    <phoneticPr fontId="4"/>
  </si>
  <si>
    <t>　= 総　資　本　÷　自己資本</t>
    <rPh sb="3" eb="4">
      <t>フサ</t>
    </rPh>
    <rPh sb="5" eb="6">
      <t>シ</t>
    </rPh>
    <rPh sb="7" eb="8">
      <t>ボン</t>
    </rPh>
    <rPh sb="10" eb="12">
      <t>ジコ</t>
    </rPh>
    <rPh sb="12" eb="14">
      <t>シホン</t>
    </rPh>
    <phoneticPr fontId="4"/>
  </si>
  <si>
    <t>　= 当期純利益　÷　売 上 高</t>
  </si>
  <si>
    <t>　= 当期純利益　÷　総 資 産</t>
    <rPh sb="3" eb="5">
      <t>トウキ</t>
    </rPh>
    <rPh sb="5" eb="8">
      <t>ジュンリエキ</t>
    </rPh>
    <rPh sb="11" eb="12">
      <t>フサ</t>
    </rPh>
    <rPh sb="13" eb="14">
      <t>シ</t>
    </rPh>
    <rPh sb="15" eb="16">
      <t>サン</t>
    </rPh>
    <phoneticPr fontId="4"/>
  </si>
  <si>
    <t>　= 売上総利益　÷　売 上 高</t>
    <rPh sb="2" eb="4">
      <t>ウリアゲ</t>
    </rPh>
    <rPh sb="4" eb="7">
      <t>ソウリエキ</t>
    </rPh>
    <rPh sb="10" eb="12">
      <t>ウリアゲ</t>
    </rPh>
    <rPh sb="13" eb="14">
      <t>ダカ</t>
    </rPh>
    <phoneticPr fontId="4"/>
  </si>
  <si>
    <t>　= 営 業 利益　÷　売 上 高</t>
    <rPh sb="3" eb="4">
      <t>エイ</t>
    </rPh>
    <rPh sb="5" eb="6">
      <t>ギョウ</t>
    </rPh>
    <rPh sb="7" eb="9">
      <t>リエキ</t>
    </rPh>
    <rPh sb="12" eb="13">
      <t>バイ</t>
    </rPh>
    <rPh sb="14" eb="15">
      <t>ジョウ</t>
    </rPh>
    <rPh sb="16" eb="17">
      <t>ダカ</t>
    </rPh>
    <phoneticPr fontId="4"/>
  </si>
  <si>
    <t>　= 経 常 利益　÷　売 上 高</t>
    <rPh sb="3" eb="4">
      <t>キョウ</t>
    </rPh>
    <rPh sb="5" eb="6">
      <t>ツネ</t>
    </rPh>
    <rPh sb="7" eb="9">
      <t>リエキ</t>
    </rPh>
    <rPh sb="12" eb="13">
      <t>バイ</t>
    </rPh>
    <rPh sb="14" eb="15">
      <t>ジョウ</t>
    </rPh>
    <rPh sb="16" eb="17">
      <t>ダカ</t>
    </rPh>
    <phoneticPr fontId="4"/>
  </si>
  <si>
    <t>　= 販 管 費　±　営業外損益</t>
    <rPh sb="3" eb="4">
      <t>ハン</t>
    </rPh>
    <rPh sb="5" eb="6">
      <t>カン</t>
    </rPh>
    <rPh sb="7" eb="8">
      <t>ヒ</t>
    </rPh>
    <rPh sb="11" eb="14">
      <t>エイギョウガイ</t>
    </rPh>
    <rPh sb="14" eb="16">
      <t>ソンエキ</t>
    </rPh>
    <phoneticPr fontId="4"/>
  </si>
  <si>
    <t>　= 売上原価　÷　売　上　高</t>
    <rPh sb="2" eb="4">
      <t>ウリアゲ</t>
    </rPh>
    <rPh sb="4" eb="6">
      <t>ゲンカ</t>
    </rPh>
    <rPh sb="9" eb="11">
      <t>ウリアゲ</t>
    </rPh>
    <rPh sb="12" eb="13">
      <t>ダカ</t>
    </rPh>
    <phoneticPr fontId="4"/>
  </si>
  <si>
    <t>　= 固定資産　÷（自己資本　＋　固定負債）</t>
    <rPh sb="2" eb="4">
      <t>コテイ</t>
    </rPh>
    <rPh sb="4" eb="6">
      <t>シサンジュンシサン</t>
    </rPh>
    <rPh sb="10" eb="12">
      <t>ジコ</t>
    </rPh>
    <rPh sb="12" eb="14">
      <t>シホン</t>
    </rPh>
    <rPh sb="16" eb="18">
      <t>コテイ</t>
    </rPh>
    <rPh sb="18" eb="20">
      <t>フサイ</t>
    </rPh>
    <phoneticPr fontId="4"/>
  </si>
  <si>
    <t>　= 売 掛 金　÷（売 上 高　÷　365）</t>
    <rPh sb="2" eb="4">
      <t>ウリカケ</t>
    </rPh>
    <rPh sb="5" eb="6">
      <t>キン</t>
    </rPh>
    <rPh sb="11" eb="12">
      <t>バイ</t>
    </rPh>
    <rPh sb="13" eb="14">
      <t>ダカ</t>
    </rPh>
    <phoneticPr fontId="4"/>
  </si>
  <si>
    <t>　= 棚卸資産　÷（売上原価　÷　365）</t>
    <rPh sb="2" eb="4">
      <t>タナオロシ</t>
    </rPh>
    <rPh sb="4" eb="6">
      <t>シサン</t>
    </rPh>
    <rPh sb="10" eb="11">
      <t>バイ</t>
    </rPh>
    <rPh sb="11" eb="13">
      <t>ゲンカ</t>
    </rPh>
    <phoneticPr fontId="4"/>
  </si>
  <si>
    <t>　= 固 定 費　÷（1-変動比率）</t>
    <rPh sb="3" eb="4">
      <t>カタム</t>
    </rPh>
    <rPh sb="5" eb="6">
      <t>サダム</t>
    </rPh>
    <rPh sb="7" eb="8">
      <t>ヒ</t>
    </rPh>
    <rPh sb="13" eb="14">
      <t>ヘン</t>
    </rPh>
    <rPh sb="14" eb="16">
      <t>ヒリツ</t>
    </rPh>
    <phoneticPr fontId="4"/>
  </si>
  <si>
    <t>　当期純利益</t>
    <rPh sb="1" eb="3">
      <t>トウキ</t>
    </rPh>
    <rPh sb="3" eb="6">
      <t>ジュンリエキ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</si>
</sst>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217" formatCode="#,##0.0%"/>
    <numFmt numFmtId="218" formatCode="#,##0.0&quot;回&quot;"/>
    <numFmt numFmtId="219" formatCode="#,##0.0&quot;日&quot;"/>
    <numFmt numFmtId="220" formatCode="0.00_);[Red]\(0.00\)"/>
  </numFmts>
  <fonts count="29">
    <font>
      <sz val="11"/>
      <name val="ＭＳ Ｐゴシック"/>
      <family val="3"/>
    </font>
    <font>
      <sz val="10"/>
      <name val="Arial"/>
      <family val="2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"/>
      <color indexed="22"/>
      <name val="ＭＳ 明朝"/>
      <family val="1"/>
    </font>
    <font>
      <sz val="1"/>
      <color indexed="22"/>
      <name val="ＭＳ Ｐゴシック"/>
      <family val="3"/>
    </font>
    <font>
      <sz val="16"/>
      <name val="ＭＳ 明朝"/>
      <family val="1"/>
    </font>
    <font>
      <b/>
      <u val="single"/>
      <sz val="16"/>
      <name val="ＭＳ 明朝"/>
      <family val="1"/>
    </font>
    <font>
      <b/>
      <sz val="1"/>
      <color indexed="22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0"/>
      <color indexed="10"/>
      <name val="ＭＳ 明朝"/>
      <family val="1"/>
    </font>
    <font>
      <sz val="1"/>
      <color indexed="10"/>
      <name val="ＭＳ 明朝"/>
      <family val="1"/>
    </font>
    <font>
      <sz val="1"/>
      <color indexed="10"/>
      <name val="ＭＳ Ｐゴシック"/>
      <family val="3"/>
    </font>
    <font>
      <b/>
      <sz val="1"/>
      <color indexed="10"/>
      <name val="ＭＳ 明朝"/>
      <family val="1"/>
    </font>
    <font>
      <sz val="10"/>
      <color indexed="10"/>
      <name val="ＭＳ Ｐゴシック"/>
      <family val="3"/>
    </font>
    <font>
      <sz val="1"/>
      <name val="ＭＳ Ｐゴシック"/>
      <family val="3"/>
    </font>
    <font>
      <sz val="1"/>
      <color indexed="22"/>
      <name val="ＭＳ ゴシック"/>
      <family val="3"/>
    </font>
    <font>
      <sz val="1"/>
      <name val="ＭＳ 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  <font>
      <sz val="8"/>
      <color rgb="FF000000"/>
      <name val="ＭＳ Ｐゴシック"/>
      <family val="2"/>
    </font>
    <font>
      <sz val="8"/>
      <color rgb="FFFFFFFF"/>
      <name val="ＭＳ Ｐゴシック"/>
      <family val="2"/>
    </font>
    <font>
      <sz val="10"/>
      <name val="ＭＳ Ｐゴシック"/>
      <family val="2"/>
    </font>
    <font>
      <sz val="8.25"/>
      <color rgb="FF000000"/>
      <name val="ＭＳ Ｐゴシック"/>
      <family val="2"/>
    </font>
    <font>
      <b/>
      <sz val="8"/>
      <name val="ＭＳ Ｐゴシック"/>
      <family val="2"/>
    </font>
    <font>
      <sz val="16"/>
      <color rgb="FF000000"/>
      <name val="ＭＳ Ｐ明朝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  <xf numFmtId="38" fontId="0" fillId="0" borderId="0" applyFont="0" applyFill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</cellStyleXfs>
  <cellXfs count="130">
    <xf numFmtId="0" fontId="0" fillId="0" borderId="0" xfId="0" applyAlignment="1">
      <alignment vertical="center"/>
    </xf>
    <xf numFmtId="0" fontId="2" fillId="2" borderId="0" xfId="22" applyFill="1">
      <alignment/>
      <protection/>
    </xf>
    <xf numFmtId="0" fontId="2" fillId="2" borderId="0" xfId="22" applyFill="1" applyBorder="1">
      <alignment/>
      <protection/>
    </xf>
    <xf numFmtId="38" fontId="2" fillId="2" borderId="0" xfId="21" applyFont="1" applyFill="1" applyBorder="1" applyAlignment="1">
      <alignment/>
    </xf>
    <xf numFmtId="0" fontId="2" fillId="2" borderId="0" xfId="22" applyFill="1" applyBorder="1" applyAlignment="1">
      <alignment horizontal="distributed" indent="1"/>
      <protection/>
    </xf>
    <xf numFmtId="0" fontId="2" fillId="2" borderId="0" xfId="22" applyFill="1" applyAlignment="1">
      <alignment horizontal="right"/>
      <protection/>
    </xf>
    <xf numFmtId="0" fontId="5" fillId="3" borderId="0" xfId="22" applyFont="1" applyFill="1">
      <alignment/>
      <protection/>
    </xf>
    <xf numFmtId="0" fontId="6" fillId="3" borderId="0" xfId="0" applyFont="1" applyFill="1" applyBorder="1" applyAlignment="1">
      <alignment vertical="center"/>
    </xf>
    <xf numFmtId="3" fontId="6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7" fillId="2" borderId="0" xfId="22" applyFont="1" applyFill="1">
      <alignment/>
      <protection/>
    </xf>
    <xf numFmtId="0" fontId="8" fillId="2" borderId="0" xfId="22" applyFont="1" applyFill="1" applyAlignment="1">
      <alignment horizontal="center"/>
      <protection/>
    </xf>
    <xf numFmtId="0" fontId="9" fillId="3" borderId="0" xfId="23" applyFont="1" applyFill="1" applyProtection="1">
      <alignment/>
      <protection hidden="1"/>
    </xf>
    <xf numFmtId="0" fontId="5" fillId="3" borderId="0" xfId="23" applyFont="1" applyFill="1" applyProtection="1">
      <alignment/>
      <protection hidden="1"/>
    </xf>
    <xf numFmtId="0" fontId="6" fillId="3" borderId="0" xfId="0" applyFont="1" applyFill="1" applyAlignment="1" applyProtection="1">
      <alignment vertical="center"/>
      <protection hidden="1"/>
    </xf>
    <xf numFmtId="38" fontId="6" fillId="3" borderId="0" xfId="0" applyNumberFormat="1" applyFont="1" applyFill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vertical="center"/>
      <protection hidden="1"/>
    </xf>
    <xf numFmtId="3" fontId="6" fillId="3" borderId="0" xfId="0" applyNumberFormat="1" applyFont="1" applyFill="1" applyBorder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horizontal="left" vertical="center"/>
      <protection hidden="1"/>
    </xf>
    <xf numFmtId="3" fontId="6" fillId="3" borderId="0" xfId="0" applyNumberFormat="1" applyFont="1" applyFill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Alignment="1">
      <alignment horizontal="left" vertical="center"/>
    </xf>
    <xf numFmtId="0" fontId="17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7" fillId="3" borderId="0" xfId="0" applyFont="1" applyFill="1" applyBorder="1" applyAlignment="1">
      <alignment vertical="center"/>
    </xf>
    <xf numFmtId="0" fontId="13" fillId="3" borderId="0" xfId="23" applyFont="1" applyFill="1" applyProtection="1">
      <alignment/>
      <protection hidden="1"/>
    </xf>
    <xf numFmtId="0" fontId="13" fillId="3" borderId="0" xfId="23" applyFont="1" applyFill="1">
      <alignment/>
      <protection/>
    </xf>
    <xf numFmtId="0" fontId="0" fillId="2" borderId="0" xfId="0" applyFill="1" applyAlignment="1">
      <alignment vertical="center"/>
    </xf>
    <xf numFmtId="0" fontId="17" fillId="2" borderId="0" xfId="0" applyFont="1" applyFill="1" applyAlignment="1">
      <alignment vertical="center"/>
    </xf>
    <xf numFmtId="0" fontId="13" fillId="2" borderId="0" xfId="22" applyFont="1" applyFill="1">
      <alignment/>
      <protection/>
    </xf>
    <xf numFmtId="0" fontId="10" fillId="2" borderId="0" xfId="0" applyFont="1" applyFill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9" fontId="10" fillId="2" borderId="0" xfId="0" applyNumberFormat="1" applyFont="1" applyFill="1" applyBorder="1" applyAlignment="1" quotePrefix="1">
      <alignment horizontal="left" vertical="center"/>
    </xf>
    <xf numFmtId="217" fontId="11" fillId="2" borderId="0" xfId="20" applyNumberFormat="1" applyFont="1" applyFill="1" applyBorder="1" applyAlignment="1">
      <alignment horizontal="center" vertical="center"/>
    </xf>
    <xf numFmtId="217" fontId="10" fillId="2" borderId="0" xfId="0" applyNumberFormat="1" applyFont="1" applyFill="1" applyBorder="1" applyAlignment="1" applyProtection="1">
      <alignment horizontal="center" vertical="center"/>
      <protection locked="0"/>
    </xf>
    <xf numFmtId="217" fontId="10" fillId="2" borderId="0" xfId="0" applyNumberFormat="1" applyFont="1" applyFill="1" applyBorder="1" applyAlignment="1">
      <alignment horizontal="center" vertical="center"/>
    </xf>
    <xf numFmtId="9" fontId="10" fillId="2" borderId="1" xfId="0" applyNumberFormat="1" applyFont="1" applyFill="1" applyBorder="1" applyAlignment="1">
      <alignment horizontal="left" vertical="center"/>
    </xf>
    <xf numFmtId="217" fontId="11" fillId="2" borderId="1" xfId="2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38" fontId="10" fillId="2" borderId="0" xfId="21" applyFont="1" applyFill="1" applyBorder="1" applyAlignment="1">
      <alignment horizontal="center" vertical="center"/>
    </xf>
    <xf numFmtId="9" fontId="10" fillId="2" borderId="0" xfId="20" applyFont="1" applyFill="1" applyBorder="1" applyAlignment="1" quotePrefix="1">
      <alignment horizontal="left" vertical="center"/>
    </xf>
    <xf numFmtId="218" fontId="11" fillId="2" borderId="0" xfId="21" applyNumberFormat="1" applyFont="1" applyFill="1" applyBorder="1" applyAlignment="1">
      <alignment horizontal="center" vertical="center"/>
    </xf>
    <xf numFmtId="217" fontId="10" fillId="2" borderId="0" xfId="20" applyNumberFormat="1" applyFont="1" applyFill="1" applyBorder="1" applyAlignment="1" applyProtection="1">
      <alignment horizontal="center" vertical="center"/>
      <protection locked="0"/>
    </xf>
    <xf numFmtId="217" fontId="10" fillId="2" borderId="0" xfId="2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 quotePrefix="1">
      <alignment horizontal="left" vertical="center"/>
    </xf>
    <xf numFmtId="219" fontId="11" fillId="2" borderId="0" xfId="21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217" fontId="11" fillId="2" borderId="0" xfId="0" applyNumberFormat="1" applyFont="1" applyFill="1" applyBorder="1" applyAlignment="1">
      <alignment horizontal="center" vertical="center"/>
    </xf>
    <xf numFmtId="217" fontId="11" fillId="2" borderId="1" xfId="0" applyNumberFormat="1" applyFont="1" applyFill="1" applyBorder="1" applyAlignment="1">
      <alignment horizontal="center" vertical="center"/>
    </xf>
    <xf numFmtId="38" fontId="10" fillId="2" borderId="0" xfId="21" applyFont="1" applyFill="1" applyBorder="1" applyAlignment="1" quotePrefix="1">
      <alignment horizontal="left" vertical="center"/>
    </xf>
    <xf numFmtId="38" fontId="11" fillId="2" borderId="0" xfId="21" applyFont="1" applyFill="1" applyBorder="1" applyAlignment="1">
      <alignment horizontal="center" vertical="center"/>
    </xf>
    <xf numFmtId="0" fontId="13" fillId="2" borderId="0" xfId="23" applyFont="1" applyFill="1">
      <alignment/>
      <protection/>
    </xf>
    <xf numFmtId="0" fontId="13" fillId="2" borderId="0" xfId="23" applyFont="1" applyFill="1" applyProtection="1">
      <alignment/>
      <protection hidden="1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4" fillId="3" borderId="0" xfId="22" applyFont="1" applyFill="1">
      <alignment/>
      <protection/>
    </xf>
    <xf numFmtId="0" fontId="14" fillId="3" borderId="0" xfId="23" applyFont="1" applyFill="1" applyProtection="1">
      <alignment/>
      <protection hidden="1"/>
    </xf>
    <xf numFmtId="0" fontId="14" fillId="3" borderId="0" xfId="23" applyFont="1" applyFill="1">
      <alignment/>
      <protection/>
    </xf>
    <xf numFmtId="0" fontId="16" fillId="3" borderId="0" xfId="23" applyFont="1" applyFill="1" applyProtection="1">
      <alignment/>
      <protection hidden="1"/>
    </xf>
    <xf numFmtId="0" fontId="16" fillId="3" borderId="0" xfId="23" applyFont="1" applyFill="1">
      <alignment/>
      <protection/>
    </xf>
    <xf numFmtId="0" fontId="5" fillId="3" borderId="0" xfId="23" applyFont="1" applyFill="1">
      <alignment/>
      <protection/>
    </xf>
    <xf numFmtId="0" fontId="19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left" vertical="center"/>
    </xf>
    <xf numFmtId="9" fontId="10" fillId="2" borderId="0" xfId="0" applyNumberFormat="1" applyFont="1" applyFill="1" applyBorder="1" applyAlignment="1">
      <alignment horizontal="center" vertical="center"/>
    </xf>
    <xf numFmtId="0" fontId="13" fillId="2" borderId="0" xfId="23" applyFont="1" applyFill="1" applyBorder="1" applyProtection="1">
      <alignment/>
      <protection hidden="1"/>
    </xf>
    <xf numFmtId="0" fontId="13" fillId="3" borderId="0" xfId="23" applyFont="1" applyFill="1" applyBorder="1" applyProtection="1">
      <alignment/>
      <protection hidden="1"/>
    </xf>
    <xf numFmtId="0" fontId="11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217" fontId="10" fillId="2" borderId="0" xfId="21" applyNumberFormat="1" applyFont="1" applyFill="1" applyBorder="1" applyAlignment="1" applyProtection="1">
      <alignment horizontal="center" vertical="center"/>
      <protection locked="0"/>
    </xf>
    <xf numFmtId="9" fontId="10" fillId="2" borderId="1" xfId="0" applyNumberFormat="1" applyFont="1" applyFill="1" applyBorder="1" applyAlignment="1" applyProtection="1">
      <alignment horizontal="center" vertical="center"/>
      <protection locked="0"/>
    </xf>
    <xf numFmtId="38" fontId="10" fillId="2" borderId="1" xfId="21" applyFont="1" applyFill="1" applyBorder="1" applyAlignment="1" applyProtection="1">
      <alignment horizontal="center" vertical="center"/>
      <protection locked="0"/>
    </xf>
    <xf numFmtId="38" fontId="10" fillId="2" borderId="0" xfId="21" applyFont="1" applyFill="1" applyBorder="1" applyAlignment="1" applyProtection="1">
      <alignment horizontal="center" vertical="center"/>
      <protection locked="0"/>
    </xf>
    <xf numFmtId="218" fontId="10" fillId="2" borderId="0" xfId="21" applyNumberFormat="1" applyFont="1" applyFill="1" applyBorder="1" applyAlignment="1" applyProtection="1">
      <alignment horizontal="center" vertical="center"/>
      <protection locked="0"/>
    </xf>
    <xf numFmtId="219" fontId="10" fillId="2" borderId="0" xfId="21" applyNumberFormat="1" applyFont="1" applyFill="1" applyBorder="1" applyAlignment="1" applyProtection="1">
      <alignment horizontal="center" vertical="center"/>
      <protection locked="0"/>
    </xf>
    <xf numFmtId="0" fontId="13" fillId="2" borderId="0" xfId="23" applyFont="1" applyFill="1" applyProtection="1">
      <alignment/>
      <protection hidden="1" locked="0"/>
    </xf>
    <xf numFmtId="0" fontId="10" fillId="0" borderId="0" xfId="0" applyFont="1" applyFill="1" applyAlignment="1" applyProtection="1">
      <alignment horizontal="left" vertical="center"/>
      <protection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11" fillId="0" borderId="2" xfId="0" applyFont="1" applyFill="1" applyBorder="1" applyAlignment="1" applyProtection="1">
      <alignment vertical="center"/>
      <protection/>
    </xf>
    <xf numFmtId="38" fontId="11" fillId="0" borderId="0" xfId="21" applyFont="1" applyFill="1" applyBorder="1" applyAlignment="1" applyProtection="1">
      <alignment horizontal="right" vertical="center"/>
      <protection locked="0"/>
    </xf>
    <xf numFmtId="38" fontId="11" fillId="0" borderId="3" xfId="21" applyFont="1" applyFill="1" applyBorder="1" applyAlignment="1" applyProtection="1">
      <alignment horizontal="right" vertical="center"/>
      <protection locked="0"/>
    </xf>
    <xf numFmtId="38" fontId="10" fillId="0" borderId="2" xfId="21" applyFont="1" applyFill="1" applyBorder="1" applyAlignment="1" applyProtection="1">
      <alignment horizontal="right" vertical="center"/>
      <protection locked="0"/>
    </xf>
    <xf numFmtId="0" fontId="10" fillId="0" borderId="2" xfId="0" applyFont="1" applyFill="1" applyBorder="1" applyAlignment="1" applyProtection="1">
      <alignment vertical="center"/>
      <protection/>
    </xf>
    <xf numFmtId="38" fontId="10" fillId="0" borderId="0" xfId="21" applyFont="1" applyFill="1" applyBorder="1" applyAlignment="1" applyProtection="1">
      <alignment horizontal="right" vertical="center"/>
      <protection locked="0"/>
    </xf>
    <xf numFmtId="38" fontId="10" fillId="0" borderId="3" xfId="21" applyFont="1" applyFill="1" applyBorder="1" applyAlignment="1" applyProtection="1">
      <alignment horizontal="right" vertical="center"/>
      <protection locked="0"/>
    </xf>
    <xf numFmtId="38" fontId="11" fillId="0" borderId="4" xfId="21" applyFont="1" applyFill="1" applyBorder="1" applyAlignment="1" applyProtection="1">
      <alignment horizontal="right" vertical="center"/>
      <protection locked="0"/>
    </xf>
    <xf numFmtId="38" fontId="10" fillId="0" borderId="4" xfId="21" applyFont="1" applyFill="1" applyBorder="1" applyAlignment="1" applyProtection="1">
      <alignment horizontal="right" vertical="center"/>
      <protection locked="0"/>
    </xf>
    <xf numFmtId="0" fontId="11" fillId="0" borderId="5" xfId="0" applyFont="1" applyFill="1" applyBorder="1" applyAlignment="1" applyProtection="1">
      <alignment vertical="center"/>
      <protection/>
    </xf>
    <xf numFmtId="38" fontId="11" fillId="0" borderId="5" xfId="0" applyNumberFormat="1" applyFont="1" applyFill="1" applyBorder="1" applyAlignment="1" applyProtection="1">
      <alignment horizontal="right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/>
    </xf>
    <xf numFmtId="38" fontId="11" fillId="0" borderId="6" xfId="2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horizontal="left" vertical="center"/>
    </xf>
    <xf numFmtId="38" fontId="10" fillId="0" borderId="0" xfId="21" applyFont="1" applyFill="1" applyBorder="1" applyAlignment="1">
      <alignment horizontal="left" vertical="center"/>
    </xf>
    <xf numFmtId="38" fontId="10" fillId="0" borderId="0" xfId="21" applyFont="1" applyFill="1" applyAlignment="1">
      <alignment horizontal="left" vertical="center"/>
    </xf>
    <xf numFmtId="38" fontId="11" fillId="4" borderId="3" xfId="21" applyFont="1" applyFill="1" applyBorder="1" applyAlignment="1" applyProtection="1">
      <alignment horizontal="right" vertical="center"/>
      <protection locked="0"/>
    </xf>
    <xf numFmtId="38" fontId="11" fillId="4" borderId="4" xfId="21" applyFont="1" applyFill="1" applyBorder="1" applyAlignment="1" applyProtection="1">
      <alignment horizontal="right" vertical="center"/>
      <protection locked="0"/>
    </xf>
    <xf numFmtId="38" fontId="10" fillId="4" borderId="2" xfId="21" applyFont="1" applyFill="1" applyBorder="1" applyAlignment="1" applyProtection="1">
      <alignment horizontal="right" vertical="center"/>
      <protection locked="0"/>
    </xf>
    <xf numFmtId="38" fontId="10" fillId="4" borderId="4" xfId="21" applyFont="1" applyFill="1" applyBorder="1" applyAlignment="1" applyProtection="1">
      <alignment horizontal="right" vertical="center"/>
      <protection locked="0"/>
    </xf>
    <xf numFmtId="38" fontId="10" fillId="4" borderId="3" xfId="21" applyFont="1" applyFill="1" applyBorder="1" applyAlignment="1" applyProtection="1">
      <alignment horizontal="right" vertical="center"/>
      <protection locked="0"/>
    </xf>
    <xf numFmtId="38" fontId="10" fillId="4" borderId="0" xfId="21" applyFont="1" applyFill="1" applyBorder="1" applyAlignment="1" applyProtection="1">
      <alignment horizontal="right" vertical="center"/>
      <protection locked="0"/>
    </xf>
    <xf numFmtId="0" fontId="11" fillId="4" borderId="0" xfId="0" applyFont="1" applyFill="1" applyAlignment="1" applyProtection="1">
      <alignment horizontal="left" vertical="center"/>
      <protection locked="0"/>
    </xf>
    <xf numFmtId="0" fontId="10" fillId="4" borderId="0" xfId="0" applyFont="1" applyFill="1" applyAlignment="1" applyProtection="1">
      <alignment horizontal="left" vertical="center"/>
      <protection locked="0"/>
    </xf>
    <xf numFmtId="0" fontId="10" fillId="4" borderId="0" xfId="0" applyFont="1" applyFill="1" applyAlignment="1" applyProtection="1">
      <alignment horizontal="right" vertical="center"/>
      <protection locked="0"/>
    </xf>
    <xf numFmtId="220" fontId="11" fillId="2" borderId="0" xfId="20" applyNumberFormat="1" applyFont="1" applyFill="1" applyBorder="1" applyAlignment="1">
      <alignment horizontal="center" vertical="center"/>
    </xf>
    <xf numFmtId="220" fontId="10" fillId="2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0" xfId="22" applyFont="1" applyFill="1" applyAlignment="1">
      <alignment horizontal="center"/>
      <protection/>
    </xf>
    <xf numFmtId="0" fontId="11" fillId="0" borderId="7" xfId="0" applyFont="1" applyFill="1" applyBorder="1" applyAlignment="1" applyProtection="1">
      <alignment vertical="center"/>
      <protection/>
    </xf>
    <xf numFmtId="0" fontId="11" fillId="0" borderId="8" xfId="0" applyFont="1" applyFill="1" applyBorder="1" applyAlignment="1" applyProtection="1">
      <alignment vertical="center"/>
      <protection/>
    </xf>
    <xf numFmtId="0" fontId="11" fillId="0" borderId="9" xfId="0" applyFont="1" applyFill="1" applyBorder="1" applyAlignment="1" applyProtection="1">
      <alignment vertical="center"/>
      <protection/>
    </xf>
    <xf numFmtId="0" fontId="11" fillId="0" borderId="3" xfId="0" applyFont="1" applyFill="1" applyBorder="1" applyAlignment="1" applyProtection="1">
      <alignment vertical="center"/>
      <protection/>
    </xf>
    <xf numFmtId="0" fontId="10" fillId="0" borderId="9" xfId="0" applyFont="1" applyFill="1" applyBorder="1" applyAlignment="1" applyProtection="1">
      <alignment vertical="center"/>
      <protection/>
    </xf>
    <xf numFmtId="0" fontId="10" fillId="0" borderId="3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/>
      <protection/>
    </xf>
    <xf numFmtId="0" fontId="11" fillId="0" borderId="13" xfId="0" applyFont="1" applyFill="1" applyBorder="1" applyAlignment="1" applyProtection="1">
      <alignment vertical="center"/>
      <protection/>
    </xf>
    <xf numFmtId="0" fontId="11" fillId="0" borderId="6" xfId="0" applyFont="1" applyFill="1" applyBorder="1" applyAlignment="1" applyProtection="1">
      <alignment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" xfId="20"/>
    <cellStyle name="桁区切り" xfId="21"/>
    <cellStyle name="標準_bs_01" xfId="22"/>
    <cellStyle name="標準_pl_01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5"/>
          <c:y val="0.0635"/>
          <c:w val="0.93725"/>
          <c:h val="0.877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'構成図･指標'!$R$10</c:f>
              <c:strCache>
                <c:ptCount val="1"/>
                <c:pt idx="0">
                  <c:v>固定資産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'構成図･指標'!$R$8:$V$8</c:f>
              <c:strCache/>
            </c:strRef>
          </c:cat>
          <c:val>
            <c:numRef>
              <c:f>'構成図･指標'!$T$10:$T$10</c:f>
              <c:numCache/>
            </c:numRef>
          </c:val>
        </c:ser>
        <c:ser>
          <c:idx val="0"/>
          <c:order val="1"/>
          <c:tx>
            <c:strRef>
              <c:f>'構成図･指標'!$R$9</c:f>
              <c:strCache>
                <c:ptCount val="1"/>
                <c:pt idx="0">
                  <c:v>流動資産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'構成図･指標'!$R$8:$V$8</c:f>
              <c:strCache/>
            </c:strRef>
          </c:cat>
          <c:val>
            <c:numRef>
              <c:f>'構成図･指標'!$T$9:$T$9</c:f>
              <c:numCache/>
            </c:numRef>
          </c:val>
        </c:ser>
        <c:ser>
          <c:idx val="5"/>
          <c:order val="2"/>
          <c:tx>
            <c:strRef>
              <c:f>'構成図･指標'!$U$11</c:f>
              <c:strCache>
                <c:ptCount val="1"/>
                <c:pt idx="0">
                  <c:v>純資産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'構成図･指標'!$R$8:$V$8</c:f>
              <c:strCache/>
            </c:strRef>
          </c:cat>
          <c:val>
            <c:numRef>
              <c:f>'構成図･指標'!$V$11:$W$11</c:f>
              <c:numCache/>
            </c:numRef>
          </c:val>
        </c:ser>
        <c:ser>
          <c:idx val="4"/>
          <c:order val="3"/>
          <c:tx>
            <c:strRef>
              <c:f>'構成図･指標'!$U$10</c:f>
              <c:strCache>
                <c:ptCount val="1"/>
                <c:pt idx="0">
                  <c:v>固定負債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Mode val="edge"/>
                  <c:yMode val="edge"/>
                  <c:x val="0.29875"/>
                  <c:y val="0.13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'構成図･指標'!$R$8:$V$8</c:f>
              <c:strCache/>
            </c:strRef>
          </c:cat>
          <c:val>
            <c:numRef>
              <c:f>'構成図･指標'!$V$10:$W$10</c:f>
              <c:numCache/>
            </c:numRef>
          </c:val>
        </c:ser>
        <c:ser>
          <c:idx val="3"/>
          <c:order val="4"/>
          <c:tx>
            <c:strRef>
              <c:f>'構成図･指標'!$U$9</c:f>
              <c:strCache>
                <c:ptCount val="1"/>
                <c:pt idx="0">
                  <c:v>流動負債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'構成図･指標'!$R$8:$V$8</c:f>
              <c:strCache/>
            </c:strRef>
          </c:cat>
          <c:val>
            <c:numRef>
              <c:f>'構成図･指標'!$V$9:$W$9</c:f>
              <c:numCache/>
            </c:numRef>
          </c:val>
        </c:ser>
        <c:overlap val="100"/>
        <c:gapWidth val="0"/>
        <c:axId val="22935530"/>
        <c:axId val="5093179"/>
      </c:barChart>
      <c:catAx>
        <c:axId val="22935530"/>
        <c:scaling>
          <c:orientation val="minMax"/>
        </c:scaling>
        <c:axPos val="b"/>
        <c:delete val="1"/>
        <c:majorTickMark val="out"/>
        <c:minorTickMark val="none"/>
        <c:tickLblPos val="nextTo"/>
        <c:crossAx val="5093179"/>
        <c:crosses val="autoZero"/>
        <c:auto val="1"/>
        <c:lblOffset val="100"/>
        <c:noMultiLvlLbl val="0"/>
      </c:catAx>
      <c:valAx>
        <c:axId val="50931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in"/>
        <c:minorTickMark val="none"/>
        <c:tickLblPos val="none"/>
        <c:spPr>
          <a:ln w="6350">
            <a:noFill/>
          </a:ln>
        </c:spPr>
        <c:crossAx val="22935530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 paperSize="9" orientation="landscape" horizontalDpi="-3" verticalDpi="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175"/>
          <c:y val="0.037"/>
          <c:w val="0.93875"/>
          <c:h val="0.92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'構成図･指標'!$R$16</c:f>
              <c:strCache>
                <c:ptCount val="1"/>
                <c:pt idx="0">
                  <c:v>売上高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'構成図･指標'!$R$15:$AE$15</c:f>
              <c:strCache/>
            </c:strRef>
          </c:cat>
          <c:val>
            <c:numRef>
              <c:f>'構成図･指標'!$T$16:$T$16</c:f>
              <c:numCache/>
            </c:numRef>
          </c:val>
        </c:ser>
        <c:ser>
          <c:idx val="4"/>
          <c:order val="1"/>
          <c:tx>
            <c:strRef>
              <c:f>'構成図･指標'!$U$17</c:f>
              <c:strCache>
                <c:ptCount val="1"/>
                <c:pt idx="0">
                  <c:v>売上総利益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Mode val="edge"/>
                  <c:yMode val="edge"/>
                  <c:x val="0.18175"/>
                  <c:y val="0.128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'構成図･指標'!$R$15:$AE$15</c:f>
              <c:strCache/>
            </c:strRef>
          </c:cat>
          <c:val>
            <c:numRef>
              <c:f>'構成図･指標'!$V$17:$W$17</c:f>
              <c:numCache/>
            </c:numRef>
          </c:val>
        </c:ser>
        <c:ser>
          <c:idx val="3"/>
          <c:order val="2"/>
          <c:tx>
            <c:strRef>
              <c:f>'構成図･指標'!$U$16</c:f>
              <c:strCache>
                <c:ptCount val="1"/>
                <c:pt idx="0">
                  <c:v>売上原価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Mode val="edge"/>
                  <c:yMode val="edge"/>
                  <c:x val="0.1375"/>
                  <c:y val="0.071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'構成図･指標'!$R$15:$AE$15</c:f>
              <c:strCache/>
            </c:strRef>
          </c:cat>
          <c:val>
            <c:numRef>
              <c:f>'構成図･指標'!$V$16:$W$16</c:f>
              <c:numCache/>
            </c:numRef>
          </c:val>
        </c:ser>
        <c:ser>
          <c:idx val="6"/>
          <c:order val="3"/>
          <c:tx>
            <c:strRef>
              <c:f>'構成図･指標'!$X$18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'構成図･指標'!$R$15:$AE$15</c:f>
              <c:strCache/>
            </c:strRef>
          </c:cat>
          <c:val>
            <c:numRef>
              <c:f>'構成図･指標'!$Y$18:$AA$18</c:f>
              <c:numCache/>
            </c:numRef>
          </c:val>
        </c:ser>
        <c:ser>
          <c:idx val="7"/>
          <c:order val="4"/>
          <c:tx>
            <c:strRef>
              <c:f>'構成図･指標'!$X$17</c:f>
              <c:strCache>
                <c:ptCount val="1"/>
                <c:pt idx="0">
                  <c:v>販売費及び一般管理費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'構成図･指標'!$R$15:$AE$15</c:f>
              <c:strCache/>
            </c:strRef>
          </c:cat>
          <c:val>
            <c:numRef>
              <c:f>'構成図･指標'!$Y$17:$AA$17</c:f>
              <c:numCache/>
            </c:numRef>
          </c:val>
        </c:ser>
        <c:ser>
          <c:idx val="8"/>
          <c:order val="5"/>
          <c:tx>
            <c:strRef>
              <c:f>'構成図･指標'!$X$16</c:f>
              <c:strCache>
                <c:ptCount val="1"/>
                <c:pt idx="0">
                  <c:v>-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'構成図･指標'!$R$15:$AE$15</c:f>
              <c:strCache/>
            </c:strRef>
          </c:cat>
          <c:val>
            <c:numRef>
              <c:f>'構成図･指標'!$Y$16:$AA$16</c:f>
              <c:numCache/>
            </c:numRef>
          </c:val>
        </c:ser>
        <c:ser>
          <c:idx val="1"/>
          <c:order val="6"/>
          <c:tx>
            <c:strRef>
              <c:f>'構成図･指標'!$AB$18</c:f>
              <c:strCache>
                <c:ptCount val="1"/>
                <c:pt idx="0">
                  <c:v>当期純利益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'構成図･指標'!$R$15:$AE$15</c:f>
              <c:strCache/>
            </c:strRef>
          </c:cat>
          <c:val>
            <c:numRef>
              <c:f>'構成図･指標'!$AB$18:$AE$18</c:f>
              <c:numCache/>
            </c:numRef>
          </c:val>
        </c:ser>
        <c:ser>
          <c:idx val="2"/>
          <c:order val="7"/>
          <c:tx>
            <c:strRef>
              <c:f>'構成図･指標'!$AB$17</c:f>
              <c:strCache>
                <c:ptCount val="1"/>
                <c:pt idx="0">
                  <c:v>営業外損益等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'構成図･指標'!$R$15:$AE$15</c:f>
              <c:strCache/>
            </c:strRef>
          </c:cat>
          <c:val>
            <c:numRef>
              <c:f>'構成図･指標'!$AB$17:$AE$17</c:f>
              <c:numCache/>
            </c:numRef>
          </c:val>
        </c:ser>
        <c:ser>
          <c:idx val="5"/>
          <c:order val="8"/>
          <c:tx>
            <c:strRef>
              <c:f>'構成図･指標'!$AB$16</c:f>
              <c:strCache>
                <c:ptCount val="1"/>
                <c:pt idx="0">
                  <c:v>-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'構成図･指標'!$AB$16:$AE$16</c:f>
              <c:numCache/>
            </c:numRef>
          </c:val>
        </c:ser>
        <c:overlap val="100"/>
        <c:gapWidth val="0"/>
        <c:axId val="45838612"/>
        <c:axId val="9894325"/>
      </c:barChart>
      <c:catAx>
        <c:axId val="458386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delete val="1"/>
        <c:majorTickMark val="out"/>
        <c:minorTickMark val="none"/>
        <c:tickLblPos val="nextTo"/>
        <c:crossAx val="9894325"/>
        <c:crosses val="autoZero"/>
        <c:auto val="1"/>
        <c:lblOffset val="100"/>
        <c:noMultiLvlLbl val="0"/>
      </c:catAx>
      <c:valAx>
        <c:axId val="98943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delete val="0"/>
        <c:numFmt formatCode="0%" sourceLinked="1"/>
        <c:majorTickMark val="in"/>
        <c:minorTickMark val="none"/>
        <c:tickLblPos val="none"/>
        <c:spPr>
          <a:ln w="6350">
            <a:noFill/>
          </a:ln>
        </c:spPr>
        <c:crossAx val="45838612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 paperSize="9" orientation="landscape" horizontalDpi="0" verticalDpi="0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0.5</cdr:y>
    </cdr:from>
    <cdr:to>
      <cdr:x>0.546</cdr:x>
      <cdr:y>0.5415</cdr:y>
    </cdr:to>
    <cdr:sp macro="" textlink="">
      <cdr:nvSpPr>
        <cdr:cNvPr id="2049" name="Text Box 1"/>
        <cdr:cNvSpPr txBox="1">
          <a:spLocks noChangeArrowheads="1"/>
        </cdr:cNvSpPr>
      </cdr:nvSpPr>
      <cdr:spPr bwMode="auto">
        <a:xfrm>
          <a:off x="2247900" y="1933575"/>
          <a:ext cx="2095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cdr:txBody>
    </cdr:sp>
  </cdr:relSizeAnchor>
  <cdr:relSizeAnchor xmlns:cdr="http://schemas.openxmlformats.org/drawingml/2006/chartDrawing">
    <cdr:from>
      <cdr:x>0.499</cdr:x>
      <cdr:y>0.499</cdr:y>
    </cdr:from>
    <cdr:to>
      <cdr:x>0.527</cdr:x>
      <cdr:y>0.55075</cdr:y>
    </cdr:to>
    <cdr:sp macro="" textlink="">
      <cdr:nvSpPr>
        <cdr:cNvPr id="2050" name="Text Box 2"/>
        <cdr:cNvSpPr txBox="1">
          <a:spLocks noChangeArrowheads="1"/>
        </cdr:cNvSpPr>
      </cdr:nvSpPr>
      <cdr:spPr bwMode="auto">
        <a:xfrm>
          <a:off x="2247900" y="192405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11</xdr:row>
      <xdr:rowOff>161925</xdr:rowOff>
    </xdr:from>
    <xdr:to>
      <xdr:col>4</xdr:col>
      <xdr:colOff>2409825</xdr:colOff>
      <xdr:row>25</xdr:row>
      <xdr:rowOff>9525</xdr:rowOff>
    </xdr:to>
    <xdr:graphicFrame macro="">
      <xdr:nvGraphicFramePr>
        <xdr:cNvPr id="1032" name="グラフ 1"/>
        <xdr:cNvGraphicFramePr/>
      </xdr:nvGraphicFramePr>
      <xdr:xfrm>
        <a:off x="266700" y="2095500"/>
        <a:ext cx="440055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476250</xdr:colOff>
      <xdr:row>10</xdr:row>
      <xdr:rowOff>85725</xdr:rowOff>
    </xdr:from>
    <xdr:ext cx="3600450" cy="323850"/>
    <xdr:sp macro="" textlink="">
      <xdr:nvSpPr>
        <xdr:cNvPr id="124930" name="ラベル"/>
        <xdr:cNvSpPr>
          <a:spLocks noChangeArrowheads="1"/>
        </xdr:cNvSpPr>
      </xdr:nvSpPr>
      <xdr:spPr bwMode="auto">
        <a:xfrm>
          <a:off x="676275" y="1847850"/>
          <a:ext cx="3600450" cy="32385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 type="none" w="sm" len="sm"/>
          <a:tailEnd type="none"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貸　借　対　照　表　構　成　図</a:t>
          </a:r>
        </a:p>
      </xdr:txBody>
    </xdr:sp>
    <xdr:clientData/>
  </xdr:oneCellAnchor>
  <xdr:twoCellAnchor>
    <xdr:from>
      <xdr:col>4</xdr:col>
      <xdr:colOff>2552700</xdr:colOff>
      <xdr:row>3</xdr:row>
      <xdr:rowOff>0</xdr:rowOff>
    </xdr:from>
    <xdr:to>
      <xdr:col>10</xdr:col>
      <xdr:colOff>638175</xdr:colOff>
      <xdr:row>25</xdr:row>
      <xdr:rowOff>28575</xdr:rowOff>
    </xdr:to>
    <xdr:graphicFrame macro="">
      <xdr:nvGraphicFramePr>
        <xdr:cNvPr id="1034" name="グラフ 3"/>
        <xdr:cNvGraphicFramePr/>
      </xdr:nvGraphicFramePr>
      <xdr:xfrm>
        <a:off x="4810125" y="495300"/>
        <a:ext cx="4505325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5</xdr:col>
      <xdr:colOff>104775</xdr:colOff>
      <xdr:row>1</xdr:row>
      <xdr:rowOff>76200</xdr:rowOff>
    </xdr:from>
    <xdr:ext cx="3600450" cy="323850"/>
    <xdr:sp macro="" textlink="">
      <xdr:nvSpPr>
        <xdr:cNvPr id="2" name="ラベル"/>
        <xdr:cNvSpPr>
          <a:spLocks noChangeArrowheads="1"/>
        </xdr:cNvSpPr>
      </xdr:nvSpPr>
      <xdr:spPr bwMode="auto">
        <a:xfrm>
          <a:off x="5276850" y="247650"/>
          <a:ext cx="3600450" cy="32385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 type="none" w="sm" len="sm"/>
          <a:tailEnd type="none"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損　益　計　算　書　構　成　図</a:t>
          </a:r>
        </a:p>
      </xdr:txBody>
    </xdr:sp>
    <xdr:clientData/>
  </xdr:oneCellAnchor>
  <xdr:twoCellAnchor>
    <xdr:from>
      <xdr:col>0</xdr:col>
      <xdr:colOff>38100</xdr:colOff>
      <xdr:row>1</xdr:row>
      <xdr:rowOff>0</xdr:rowOff>
    </xdr:from>
    <xdr:to>
      <xdr:col>11</xdr:col>
      <xdr:colOff>161925</xdr:colOff>
      <xdr:row>25</xdr:row>
      <xdr:rowOff>47625</xdr:rowOff>
    </xdr:to>
    <xdr:sp macro="" textlink="">
      <xdr:nvSpPr>
        <xdr:cNvPr id="1036" name="Rectangle 6"/>
        <xdr:cNvSpPr>
          <a:spLocks noChangeArrowheads="1"/>
        </xdr:cNvSpPr>
      </xdr:nvSpPr>
      <xdr:spPr bwMode="auto">
        <a:xfrm>
          <a:off x="38100" y="171450"/>
          <a:ext cx="9496425" cy="4210050"/>
        </a:xfrm>
        <a:prstGeom prst="rect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A133"/>
  <sheetViews>
    <sheetView showGridLines="0" showRowColHeaders="0" showZeros="0" tabSelected="1" showOutlineSymbols="0" workbookViewId="0" topLeftCell="A1">
      <selection activeCell="Q19" sqref="Q19"/>
    </sheetView>
  </sheetViews>
  <sheetFormatPr defaultColWidth="9.00390625" defaultRowHeight="13.5"/>
  <cols>
    <col min="1" max="1" width="2.625" style="25" customWidth="1"/>
    <col min="2" max="4" width="9.00390625" style="25" customWidth="1"/>
    <col min="5" max="5" width="38.25390625" style="25" customWidth="1"/>
    <col min="6" max="6" width="9.875" style="25" bestFit="1" customWidth="1"/>
    <col min="7" max="7" width="9.00390625" style="25" customWidth="1"/>
    <col min="8" max="8" width="9.125" style="24" bestFit="1" customWidth="1"/>
    <col min="9" max="10" width="9.00390625" style="24" customWidth="1"/>
    <col min="11" max="11" width="9.125" style="24" bestFit="1" customWidth="1"/>
    <col min="12" max="12" width="2.625" style="24" customWidth="1"/>
    <col min="13" max="19" width="9.00390625" style="10" customWidth="1"/>
    <col min="20" max="20" width="9.125" style="10" bestFit="1" customWidth="1"/>
    <col min="21" max="22" width="9.00390625" style="10" customWidth="1"/>
    <col min="23" max="23" width="9.125" style="10" bestFit="1" customWidth="1"/>
    <col min="24" max="49" width="9.00390625" style="10" customWidth="1"/>
    <col min="50" max="68" width="9.00390625" style="58" customWidth="1"/>
    <col min="69" max="79" width="9.00390625" style="59" customWidth="1"/>
    <col min="80" max="16384" width="9.00390625" style="25" customWidth="1"/>
  </cols>
  <sheetData>
    <row r="1" spans="1:12" ht="13.5">
      <c r="A1" s="29"/>
      <c r="B1" s="29"/>
      <c r="C1" s="29"/>
      <c r="D1" s="29"/>
      <c r="E1" s="29"/>
      <c r="F1" s="29"/>
      <c r="G1" s="29"/>
      <c r="H1" s="30"/>
      <c r="I1" s="30"/>
      <c r="J1" s="30"/>
      <c r="K1" s="30"/>
      <c r="L1" s="30"/>
    </row>
    <row r="2" spans="1:54" ht="6.75" customHeight="1">
      <c r="A2" s="29"/>
      <c r="B2" s="12"/>
      <c r="C2" s="116"/>
      <c r="D2" s="116"/>
      <c r="E2" s="116"/>
      <c r="F2" s="116"/>
      <c r="G2" s="12"/>
      <c r="H2" s="31"/>
      <c r="I2" s="31"/>
      <c r="J2" s="31"/>
      <c r="K2" s="31"/>
      <c r="L2" s="31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0"/>
      <c r="AY2" s="60"/>
      <c r="AZ2" s="60"/>
      <c r="BA2" s="60"/>
      <c r="BB2" s="60"/>
    </row>
    <row r="3" spans="1:54" ht="18.75">
      <c r="A3" s="29"/>
      <c r="B3" s="71" t="str">
        <f>+'入力用'!B2</f>
        <v>○△株式会社　</v>
      </c>
      <c r="C3" s="13"/>
      <c r="D3" s="13"/>
      <c r="E3" s="13"/>
      <c r="F3" s="13"/>
      <c r="G3" s="12"/>
      <c r="H3" s="31"/>
      <c r="I3" s="31"/>
      <c r="J3" s="31"/>
      <c r="K3" s="31"/>
      <c r="L3" s="31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0"/>
      <c r="AY3" s="60"/>
      <c r="AZ3" s="60"/>
      <c r="BA3" s="60"/>
      <c r="BB3" s="60"/>
    </row>
    <row r="4" spans="1:54" ht="18.75">
      <c r="A4" s="29"/>
      <c r="B4" s="72" t="str">
        <f>+'入力用'!B3</f>
        <v>XX11期20XX年XX月XX日～20XX年XX月XX日</v>
      </c>
      <c r="C4" s="13"/>
      <c r="D4" s="13"/>
      <c r="E4" s="13"/>
      <c r="F4" s="13"/>
      <c r="G4" s="12"/>
      <c r="H4" s="31"/>
      <c r="I4" s="31"/>
      <c r="J4" s="31"/>
      <c r="K4" s="31"/>
      <c r="L4" s="31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0"/>
      <c r="AY4" s="60"/>
      <c r="AZ4" s="60"/>
      <c r="BA4" s="60"/>
      <c r="BB4" s="60"/>
    </row>
    <row r="5" spans="1:54" ht="13.5">
      <c r="A5" s="29"/>
      <c r="B5" s="1"/>
      <c r="C5" s="1"/>
      <c r="D5" s="1"/>
      <c r="E5" s="1"/>
      <c r="F5" s="5"/>
      <c r="G5" s="1"/>
      <c r="H5" s="31"/>
      <c r="I5" s="31"/>
      <c r="J5" s="31"/>
      <c r="K5" s="31"/>
      <c r="L5" s="31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0"/>
      <c r="AY5" s="60"/>
      <c r="AZ5" s="60"/>
      <c r="BA5" s="60"/>
      <c r="BB5" s="60"/>
    </row>
    <row r="6" spans="1:54" ht="13.5">
      <c r="A6" s="29"/>
      <c r="B6" s="72" t="str">
        <f>+'入力用'!E2</f>
        <v>単位：XX円</v>
      </c>
      <c r="C6" s="1"/>
      <c r="D6" s="1"/>
      <c r="E6" s="1"/>
      <c r="F6" s="5"/>
      <c r="G6" s="2"/>
      <c r="H6" s="31"/>
      <c r="I6" s="31"/>
      <c r="J6" s="31"/>
      <c r="K6" s="31"/>
      <c r="L6" s="31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0"/>
      <c r="AY6" s="60"/>
      <c r="AZ6" s="60"/>
      <c r="BA6" s="60"/>
      <c r="BB6" s="60"/>
    </row>
    <row r="7" spans="1:54" ht="13.5">
      <c r="A7" s="29"/>
      <c r="B7" s="29"/>
      <c r="C7" s="1"/>
      <c r="D7" s="1"/>
      <c r="E7" s="1"/>
      <c r="F7" s="5"/>
      <c r="G7" s="2"/>
      <c r="H7" s="31"/>
      <c r="I7" s="31"/>
      <c r="J7" s="31"/>
      <c r="K7" s="31"/>
      <c r="L7" s="31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0"/>
      <c r="AY7" s="60"/>
      <c r="AZ7" s="60"/>
      <c r="BA7" s="60"/>
      <c r="BB7" s="60"/>
    </row>
    <row r="8" spans="1:54" ht="13.5">
      <c r="A8" s="29"/>
      <c r="B8" s="1"/>
      <c r="C8" s="1"/>
      <c r="D8" s="1"/>
      <c r="E8" s="1"/>
      <c r="F8" s="5"/>
      <c r="G8" s="2"/>
      <c r="H8" s="31"/>
      <c r="I8" s="31"/>
      <c r="J8" s="31"/>
      <c r="K8" s="31"/>
      <c r="L8" s="31"/>
      <c r="M8" s="6"/>
      <c r="N8" s="6"/>
      <c r="O8" s="6"/>
      <c r="P8" s="6"/>
      <c r="Q8" s="6"/>
      <c r="R8" s="11" t="s">
        <v>4</v>
      </c>
      <c r="S8" s="11"/>
      <c r="U8" s="11" t="s">
        <v>3</v>
      </c>
      <c r="V8" s="7"/>
      <c r="X8" s="7"/>
      <c r="Y8" s="7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0"/>
      <c r="AY8" s="60"/>
      <c r="AZ8" s="60"/>
      <c r="BA8" s="60"/>
      <c r="BB8" s="60"/>
    </row>
    <row r="9" spans="1:54" ht="13.5">
      <c r="A9" s="29"/>
      <c r="B9" s="1"/>
      <c r="C9" s="1"/>
      <c r="D9" s="1"/>
      <c r="E9" s="1"/>
      <c r="F9" s="5"/>
      <c r="G9" s="2"/>
      <c r="H9" s="31"/>
      <c r="I9" s="31"/>
      <c r="J9" s="31"/>
      <c r="K9" s="31"/>
      <c r="L9" s="31"/>
      <c r="M9" s="6"/>
      <c r="N9" s="6"/>
      <c r="O9" s="6"/>
      <c r="P9" s="6"/>
      <c r="Q9" s="6"/>
      <c r="R9" s="9" t="s">
        <v>98</v>
      </c>
      <c r="S9" s="9"/>
      <c r="T9" s="8">
        <f>+'入力用'!C9</f>
        <v>1830</v>
      </c>
      <c r="U9" s="9" t="s">
        <v>2</v>
      </c>
      <c r="V9" s="8"/>
      <c r="W9" s="8">
        <f>+'入力用'!E9</f>
        <v>1200</v>
      </c>
      <c r="X9" s="7"/>
      <c r="Y9" s="7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0"/>
      <c r="AY9" s="60"/>
      <c r="AZ9" s="60"/>
      <c r="BA9" s="60"/>
      <c r="BB9" s="60"/>
    </row>
    <row r="10" spans="1:54" ht="13.5">
      <c r="A10" s="29"/>
      <c r="B10" s="1"/>
      <c r="C10" s="1"/>
      <c r="D10" s="1"/>
      <c r="E10" s="1"/>
      <c r="F10" s="5"/>
      <c r="G10" s="2"/>
      <c r="H10" s="31"/>
      <c r="I10" s="31"/>
      <c r="J10" s="31"/>
      <c r="K10" s="31"/>
      <c r="L10" s="31"/>
      <c r="M10" s="6"/>
      <c r="N10" s="6"/>
      <c r="O10" s="6"/>
      <c r="P10" s="6"/>
      <c r="Q10" s="6"/>
      <c r="R10" s="9" t="s">
        <v>99</v>
      </c>
      <c r="S10" s="9"/>
      <c r="T10" s="8">
        <f>+'入力用'!C15</f>
        <v>2100</v>
      </c>
      <c r="U10" s="9" t="s">
        <v>1</v>
      </c>
      <c r="V10" s="8"/>
      <c r="W10" s="8">
        <f>+'入力用'!E15</f>
        <v>1500</v>
      </c>
      <c r="X10" s="7"/>
      <c r="Y10" s="7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0"/>
      <c r="AY10" s="60"/>
      <c r="AZ10" s="60"/>
      <c r="BA10" s="60"/>
      <c r="BB10" s="60"/>
    </row>
    <row r="11" spans="1:54" ht="13.5">
      <c r="A11" s="29"/>
      <c r="B11" s="1"/>
      <c r="C11" s="1"/>
      <c r="D11" s="1"/>
      <c r="E11" s="1"/>
      <c r="F11" s="5"/>
      <c r="G11" s="2"/>
      <c r="H11" s="31"/>
      <c r="I11" s="31"/>
      <c r="J11" s="31"/>
      <c r="K11" s="31"/>
      <c r="L11" s="31"/>
      <c r="M11" s="6"/>
      <c r="N11" s="6"/>
      <c r="O11" s="6"/>
      <c r="P11" s="6"/>
      <c r="Q11" s="6"/>
      <c r="R11" s="9" t="s">
        <v>100</v>
      </c>
      <c r="S11" s="9"/>
      <c r="T11" s="8" t="e">
        <f>+入力用!#REF!</f>
        <v>#REF!</v>
      </c>
      <c r="U11" s="9" t="s">
        <v>0</v>
      </c>
      <c r="V11" s="8"/>
      <c r="W11" s="8">
        <f>+'入力用'!E19</f>
        <v>1230</v>
      </c>
      <c r="X11" s="7"/>
      <c r="Y11" s="7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0"/>
      <c r="AY11" s="60"/>
      <c r="AZ11" s="60"/>
      <c r="BA11" s="60"/>
      <c r="BB11" s="60"/>
    </row>
    <row r="12" spans="1:54" ht="13.5">
      <c r="A12" s="29"/>
      <c r="B12" s="1"/>
      <c r="C12" s="1"/>
      <c r="D12" s="1"/>
      <c r="E12" s="1"/>
      <c r="F12" s="5"/>
      <c r="G12" s="2"/>
      <c r="H12" s="31"/>
      <c r="I12" s="31"/>
      <c r="J12" s="31"/>
      <c r="K12" s="31"/>
      <c r="L12" s="31"/>
      <c r="M12" s="6"/>
      <c r="N12" s="6"/>
      <c r="O12" s="6"/>
      <c r="P12" s="6"/>
      <c r="Q12" s="6"/>
      <c r="R12" s="7"/>
      <c r="S12" s="7"/>
      <c r="T12" s="7"/>
      <c r="U12" s="7"/>
      <c r="V12" s="7"/>
      <c r="W12" s="7"/>
      <c r="X12" s="7"/>
      <c r="Y12" s="7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0"/>
      <c r="AY12" s="60"/>
      <c r="AZ12" s="60"/>
      <c r="BA12" s="60"/>
      <c r="BB12" s="60"/>
    </row>
    <row r="13" spans="1:54" ht="13.5">
      <c r="A13" s="29"/>
      <c r="B13" s="1"/>
      <c r="C13" s="1"/>
      <c r="D13" s="1"/>
      <c r="E13" s="1"/>
      <c r="F13" s="5"/>
      <c r="G13" s="2"/>
      <c r="H13" s="31"/>
      <c r="I13" s="31"/>
      <c r="J13" s="31"/>
      <c r="K13" s="31"/>
      <c r="L13" s="31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0"/>
      <c r="AY13" s="60"/>
      <c r="AZ13" s="60"/>
      <c r="BA13" s="60"/>
      <c r="BB13" s="60"/>
    </row>
    <row r="14" spans="1:54" ht="13.5">
      <c r="A14" s="29"/>
      <c r="B14" s="1"/>
      <c r="C14" s="1"/>
      <c r="D14" s="1"/>
      <c r="E14" s="1"/>
      <c r="F14" s="5"/>
      <c r="G14" s="2"/>
      <c r="H14" s="31"/>
      <c r="I14" s="31"/>
      <c r="J14" s="31"/>
      <c r="K14" s="31"/>
      <c r="L14" s="31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0"/>
      <c r="AY14" s="60"/>
      <c r="AZ14" s="60"/>
      <c r="BA14" s="60"/>
      <c r="BB14" s="60"/>
    </row>
    <row r="15" spans="1:68" ht="13.5">
      <c r="A15" s="29"/>
      <c r="B15" s="1"/>
      <c r="C15" s="1"/>
      <c r="D15" s="1"/>
      <c r="E15" s="1"/>
      <c r="F15" s="5"/>
      <c r="G15" s="2"/>
      <c r="H15" s="31"/>
      <c r="I15" s="31"/>
      <c r="J15" s="31"/>
      <c r="K15" s="31"/>
      <c r="L15" s="31"/>
      <c r="M15" s="6"/>
      <c r="N15" s="6"/>
      <c r="O15" s="6"/>
      <c r="P15" s="6"/>
      <c r="Q15" s="15"/>
      <c r="R15" s="22" t="s">
        <v>4</v>
      </c>
      <c r="S15" s="22"/>
      <c r="T15" s="16"/>
      <c r="U15" s="22" t="s">
        <v>3</v>
      </c>
      <c r="V15" s="18"/>
      <c r="W15" s="16"/>
      <c r="X15" s="18"/>
      <c r="Y15" s="18"/>
      <c r="Z15" s="16"/>
      <c r="AA15" s="16"/>
      <c r="AB15" s="16"/>
      <c r="AC15" s="16"/>
      <c r="AD15" s="16"/>
      <c r="AE15" s="16"/>
      <c r="AF15" s="16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61"/>
      <c r="AY15" s="61"/>
      <c r="AZ15" s="61"/>
      <c r="BA15" s="61"/>
      <c r="BB15" s="61"/>
      <c r="BC15" s="61"/>
      <c r="BD15" s="62"/>
      <c r="BE15" s="62"/>
      <c r="BP15" s="59"/>
    </row>
    <row r="16" spans="1:68" ht="13.5">
      <c r="A16" s="29"/>
      <c r="B16" s="1"/>
      <c r="C16" s="1"/>
      <c r="D16" s="1"/>
      <c r="E16" s="1"/>
      <c r="F16" s="5"/>
      <c r="G16" s="2"/>
      <c r="H16" s="31"/>
      <c r="I16" s="31"/>
      <c r="J16" s="31"/>
      <c r="K16" s="31"/>
      <c r="L16" s="31"/>
      <c r="M16" s="6"/>
      <c r="N16" s="6"/>
      <c r="O16" s="6"/>
      <c r="P16" s="6"/>
      <c r="Q16" s="14"/>
      <c r="R16" s="20" t="s">
        <v>11</v>
      </c>
      <c r="S16" s="20"/>
      <c r="T16" s="19">
        <f>+'入力用'!J9</f>
        <v>10000</v>
      </c>
      <c r="U16" s="20" t="s">
        <v>10</v>
      </c>
      <c r="V16" s="19"/>
      <c r="W16" s="19">
        <f>+'入力用'!J10</f>
        <v>7000</v>
      </c>
      <c r="X16" s="18" t="s">
        <v>101</v>
      </c>
      <c r="Y16" s="18"/>
      <c r="Z16" s="16"/>
      <c r="AA16" s="21">
        <f>+W16</f>
        <v>7000</v>
      </c>
      <c r="AB16" s="16" t="s">
        <v>101</v>
      </c>
      <c r="AC16" s="16"/>
      <c r="AD16" s="16"/>
      <c r="AE16" s="21">
        <f>+AA16+AA17</f>
        <v>8000</v>
      </c>
      <c r="AF16" s="16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63"/>
      <c r="AY16" s="63"/>
      <c r="AZ16" s="63"/>
      <c r="BA16" s="63"/>
      <c r="BB16" s="63"/>
      <c r="BC16" s="63"/>
      <c r="BD16" s="64"/>
      <c r="BE16" s="64"/>
      <c r="BP16" s="59"/>
    </row>
    <row r="17" spans="1:68" ht="13.5">
      <c r="A17" s="29"/>
      <c r="B17" s="1"/>
      <c r="C17" s="1"/>
      <c r="D17" s="1"/>
      <c r="E17" s="1"/>
      <c r="F17" s="5"/>
      <c r="G17" s="2"/>
      <c r="H17" s="31"/>
      <c r="I17" s="31"/>
      <c r="J17" s="31"/>
      <c r="K17" s="31"/>
      <c r="L17" s="31"/>
      <c r="M17" s="6"/>
      <c r="N17" s="6"/>
      <c r="O17" s="6"/>
      <c r="P17" s="6"/>
      <c r="Q17" s="15"/>
      <c r="R17" s="20"/>
      <c r="S17" s="20"/>
      <c r="T17" s="19"/>
      <c r="U17" s="20" t="s">
        <v>9</v>
      </c>
      <c r="V17" s="19"/>
      <c r="W17" s="19">
        <f>+T16-W16</f>
        <v>3000</v>
      </c>
      <c r="X17" s="18" t="s">
        <v>8</v>
      </c>
      <c r="Y17" s="18"/>
      <c r="Z17" s="16"/>
      <c r="AA17" s="17">
        <f>+'入力用'!J12</f>
        <v>1000</v>
      </c>
      <c r="AB17" s="16" t="s">
        <v>7</v>
      </c>
      <c r="AC17" s="16"/>
      <c r="AD17" s="16"/>
      <c r="AE17" s="17">
        <f>+'入力用'!J18+'入力用'!J23+'入力用'!J25-'入力用'!J16-'入力用'!J21</f>
        <v>1270</v>
      </c>
      <c r="AF17" s="16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61"/>
      <c r="AY17" s="61"/>
      <c r="AZ17" s="61"/>
      <c r="BA17" s="61"/>
      <c r="BB17" s="61"/>
      <c r="BC17" s="61"/>
      <c r="BD17" s="62"/>
      <c r="BE17" s="62"/>
      <c r="BP17" s="59"/>
    </row>
    <row r="18" spans="1:68" ht="13.5">
      <c r="A18" s="29"/>
      <c r="B18" s="1"/>
      <c r="C18" s="1"/>
      <c r="D18" s="1"/>
      <c r="E18" s="1"/>
      <c r="F18" s="5"/>
      <c r="G18" s="2"/>
      <c r="H18" s="31"/>
      <c r="I18" s="31"/>
      <c r="J18" s="31"/>
      <c r="K18" s="31"/>
      <c r="L18" s="31"/>
      <c r="M18" s="6"/>
      <c r="N18" s="6"/>
      <c r="O18" s="6"/>
      <c r="P18" s="6"/>
      <c r="Q18" s="14"/>
      <c r="R18" s="20"/>
      <c r="S18" s="20"/>
      <c r="T18" s="19"/>
      <c r="U18" s="20"/>
      <c r="V18" s="19"/>
      <c r="W18" s="19"/>
      <c r="X18" s="18" t="s">
        <v>6</v>
      </c>
      <c r="Y18" s="18"/>
      <c r="Z18" s="16"/>
      <c r="AA18" s="17">
        <f>+W17-AA17</f>
        <v>2000</v>
      </c>
      <c r="AB18" s="16" t="s">
        <v>5</v>
      </c>
      <c r="AC18" s="16"/>
      <c r="AD18" s="16"/>
      <c r="AE18" s="17">
        <f>+AA18-AE17</f>
        <v>730</v>
      </c>
      <c r="AF18" s="16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63"/>
      <c r="AY18" s="63"/>
      <c r="AZ18" s="63"/>
      <c r="BA18" s="63"/>
      <c r="BB18" s="63"/>
      <c r="BC18" s="63"/>
      <c r="BD18" s="64"/>
      <c r="BE18" s="64"/>
      <c r="BP18" s="59"/>
    </row>
    <row r="19" spans="1:68" ht="13.5">
      <c r="A19" s="29"/>
      <c r="B19" s="1"/>
      <c r="C19" s="1"/>
      <c r="D19" s="1"/>
      <c r="E19" s="1"/>
      <c r="F19" s="5"/>
      <c r="G19" s="2"/>
      <c r="H19" s="31"/>
      <c r="I19" s="31"/>
      <c r="J19" s="31"/>
      <c r="K19" s="31"/>
      <c r="L19" s="31"/>
      <c r="M19" s="6"/>
      <c r="N19" s="6"/>
      <c r="O19" s="6"/>
      <c r="P19" s="6"/>
      <c r="Q19" s="14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63"/>
      <c r="AY19" s="63"/>
      <c r="AZ19" s="63"/>
      <c r="BA19" s="63"/>
      <c r="BB19" s="63"/>
      <c r="BC19" s="63"/>
      <c r="BD19" s="64"/>
      <c r="BE19" s="64"/>
      <c r="BP19" s="59"/>
    </row>
    <row r="20" spans="1:68" ht="13.5">
      <c r="A20" s="29"/>
      <c r="B20" s="1"/>
      <c r="C20" s="1"/>
      <c r="D20" s="1"/>
      <c r="E20" s="1"/>
      <c r="F20" s="5"/>
      <c r="G20" s="2"/>
      <c r="H20" s="31"/>
      <c r="I20" s="31"/>
      <c r="J20" s="31"/>
      <c r="K20" s="31"/>
      <c r="L20" s="31"/>
      <c r="M20" s="6"/>
      <c r="N20" s="6"/>
      <c r="O20" s="6"/>
      <c r="P20" s="6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61"/>
      <c r="AY20" s="61"/>
      <c r="AZ20" s="61"/>
      <c r="BA20" s="61"/>
      <c r="BB20" s="61"/>
      <c r="BC20" s="61"/>
      <c r="BD20" s="62"/>
      <c r="BE20" s="62"/>
      <c r="BP20" s="59"/>
    </row>
    <row r="21" spans="1:68" ht="13.5">
      <c r="A21" s="29"/>
      <c r="B21" s="1"/>
      <c r="C21" s="1"/>
      <c r="D21" s="1"/>
      <c r="E21" s="1"/>
      <c r="F21" s="5"/>
      <c r="G21" s="2"/>
      <c r="H21" s="31"/>
      <c r="I21" s="31"/>
      <c r="J21" s="31"/>
      <c r="K21" s="31"/>
      <c r="L21" s="31"/>
      <c r="M21" s="6"/>
      <c r="N21" s="6"/>
      <c r="O21" s="6"/>
      <c r="P21" s="6"/>
      <c r="Q21" s="14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63"/>
      <c r="AY21" s="63"/>
      <c r="AZ21" s="63"/>
      <c r="BA21" s="63"/>
      <c r="BB21" s="63"/>
      <c r="BC21" s="63"/>
      <c r="BD21" s="64"/>
      <c r="BE21" s="64"/>
      <c r="BP21" s="59"/>
    </row>
    <row r="22" spans="1:68" ht="13.5">
      <c r="A22" s="29"/>
      <c r="B22" s="1"/>
      <c r="C22" s="1"/>
      <c r="D22" s="1"/>
      <c r="E22" s="1"/>
      <c r="F22" s="5"/>
      <c r="G22" s="2"/>
      <c r="H22" s="31"/>
      <c r="I22" s="31"/>
      <c r="J22" s="31"/>
      <c r="K22" s="31"/>
      <c r="L22" s="31"/>
      <c r="M22" s="6"/>
      <c r="N22" s="6"/>
      <c r="O22" s="6"/>
      <c r="P22" s="6"/>
      <c r="Q22" s="14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63"/>
      <c r="AY22" s="63"/>
      <c r="AZ22" s="63"/>
      <c r="BA22" s="63"/>
      <c r="BB22" s="63"/>
      <c r="BC22" s="63"/>
      <c r="BD22" s="64"/>
      <c r="BE22" s="64"/>
      <c r="BP22" s="59"/>
    </row>
    <row r="23" spans="1:68" ht="13.5">
      <c r="A23" s="29"/>
      <c r="B23" s="1"/>
      <c r="C23" s="1"/>
      <c r="D23" s="1"/>
      <c r="E23" s="1"/>
      <c r="F23" s="5"/>
      <c r="G23" s="2"/>
      <c r="H23" s="31"/>
      <c r="I23" s="31"/>
      <c r="J23" s="31"/>
      <c r="K23" s="31"/>
      <c r="L23" s="31"/>
      <c r="M23" s="6"/>
      <c r="N23" s="6"/>
      <c r="O23" s="6"/>
      <c r="P23" s="6"/>
      <c r="Q23" s="6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61"/>
      <c r="AY23" s="61"/>
      <c r="AZ23" s="61"/>
      <c r="BA23" s="61"/>
      <c r="BB23" s="61"/>
      <c r="BC23" s="61"/>
      <c r="BD23" s="62"/>
      <c r="BE23" s="62"/>
      <c r="BP23" s="59"/>
    </row>
    <row r="24" spans="1:68" ht="13.5">
      <c r="A24" s="29"/>
      <c r="B24" s="1"/>
      <c r="C24" s="4"/>
      <c r="D24" s="3"/>
      <c r="E24" s="4"/>
      <c r="F24" s="3"/>
      <c r="G24" s="1"/>
      <c r="H24" s="31"/>
      <c r="I24" s="31"/>
      <c r="J24" s="31"/>
      <c r="K24" s="31"/>
      <c r="L24" s="31"/>
      <c r="M24" s="6"/>
      <c r="N24" s="6"/>
      <c r="O24" s="6"/>
      <c r="P24" s="6"/>
      <c r="Q24" s="6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61"/>
      <c r="AY24" s="61"/>
      <c r="AZ24" s="61"/>
      <c r="BA24" s="61"/>
      <c r="BB24" s="61"/>
      <c r="BC24" s="61"/>
      <c r="BD24" s="62"/>
      <c r="BE24" s="62"/>
      <c r="BP24" s="59"/>
    </row>
    <row r="25" spans="1:68" ht="13.5">
      <c r="A25" s="29"/>
      <c r="B25" s="1"/>
      <c r="C25" s="4"/>
      <c r="D25" s="3"/>
      <c r="E25" s="4"/>
      <c r="F25" s="3"/>
      <c r="G25" s="1"/>
      <c r="H25" s="31"/>
      <c r="I25" s="31"/>
      <c r="J25" s="31"/>
      <c r="K25" s="31"/>
      <c r="L25" s="31"/>
      <c r="M25" s="6"/>
      <c r="N25" s="6"/>
      <c r="O25" s="6"/>
      <c r="P25" s="6"/>
      <c r="Q25" s="6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61"/>
      <c r="AY25" s="61"/>
      <c r="AZ25" s="61"/>
      <c r="BA25" s="61"/>
      <c r="BB25" s="61"/>
      <c r="BC25" s="61"/>
      <c r="BD25" s="62"/>
      <c r="BE25" s="62"/>
      <c r="BP25" s="59"/>
    </row>
    <row r="26" spans="1:68" ht="13.5">
      <c r="A26" s="29"/>
      <c r="B26" s="1"/>
      <c r="C26" s="4"/>
      <c r="D26" s="3"/>
      <c r="E26" s="4"/>
      <c r="F26" s="3"/>
      <c r="G26" s="1"/>
      <c r="H26" s="31"/>
      <c r="I26" s="31"/>
      <c r="J26" s="31"/>
      <c r="K26" s="31"/>
      <c r="L26" s="31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0"/>
      <c r="AY26" s="60"/>
      <c r="AZ26" s="60"/>
      <c r="BA26" s="60"/>
      <c r="BP26" s="59"/>
    </row>
    <row r="27" spans="1:68" ht="13.5">
      <c r="A27" s="29"/>
      <c r="B27" s="3"/>
      <c r="C27" s="3"/>
      <c r="D27" s="4"/>
      <c r="E27" s="3"/>
      <c r="F27" s="31"/>
      <c r="G27" s="31"/>
      <c r="H27" s="31"/>
      <c r="I27" s="31"/>
      <c r="J27" s="31"/>
      <c r="K27" s="1"/>
      <c r="L27" s="31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0"/>
      <c r="AY27" s="60"/>
      <c r="BN27" s="59"/>
      <c r="BO27" s="59"/>
      <c r="BP27" s="59"/>
    </row>
    <row r="28" spans="1:79" s="23" customFormat="1" ht="22.5" customHeight="1">
      <c r="A28" s="32"/>
      <c r="B28" s="33" t="s">
        <v>65</v>
      </c>
      <c r="C28" s="33"/>
      <c r="D28" s="34"/>
      <c r="E28" s="34"/>
      <c r="F28" s="35" t="s">
        <v>104</v>
      </c>
      <c r="G28" s="73"/>
      <c r="H28" s="73"/>
      <c r="I28" s="73"/>
      <c r="J28" s="73"/>
      <c r="K28" s="73" t="s">
        <v>66</v>
      </c>
      <c r="L28" s="3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</row>
    <row r="29" spans="1:79" s="23" customFormat="1" ht="22.5" customHeight="1">
      <c r="A29" s="32"/>
      <c r="B29" s="36" t="s">
        <v>107</v>
      </c>
      <c r="C29" s="36"/>
      <c r="D29" s="37" t="s">
        <v>119</v>
      </c>
      <c r="E29" s="37"/>
      <c r="F29" s="38">
        <f>'入力用'!J26/'入力用'!J9</f>
        <v>0.073</v>
      </c>
      <c r="G29" s="39"/>
      <c r="H29" s="74"/>
      <c r="I29" s="74"/>
      <c r="J29" s="74"/>
      <c r="K29" s="39">
        <v>0.2</v>
      </c>
      <c r="L29" s="40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</row>
    <row r="30" spans="1:79" s="23" customFormat="1" ht="22.5" customHeight="1">
      <c r="A30" s="32"/>
      <c r="B30" s="36" t="s">
        <v>109</v>
      </c>
      <c r="C30" s="36"/>
      <c r="D30" s="37" t="s">
        <v>120</v>
      </c>
      <c r="E30" s="37"/>
      <c r="F30" s="38">
        <f>F29*F42</f>
        <v>0.18575063613231552</v>
      </c>
      <c r="G30" s="39"/>
      <c r="H30" s="74"/>
      <c r="I30" s="74"/>
      <c r="J30" s="74"/>
      <c r="K30" s="39">
        <v>0.01</v>
      </c>
      <c r="L30" s="40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</row>
    <row r="31" spans="1:79" s="23" customFormat="1" ht="22.5" customHeight="1">
      <c r="A31" s="32"/>
      <c r="B31" s="36" t="s">
        <v>111</v>
      </c>
      <c r="C31" s="36"/>
      <c r="D31" s="37" t="s">
        <v>112</v>
      </c>
      <c r="E31" s="37"/>
      <c r="F31" s="38">
        <f>F30*F32</f>
        <v>0.5934959349593496</v>
      </c>
      <c r="G31" s="39"/>
      <c r="H31" s="74"/>
      <c r="I31" s="74"/>
      <c r="J31" s="74"/>
      <c r="K31" s="39">
        <v>0.1</v>
      </c>
      <c r="L31" s="40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</row>
    <row r="32" spans="1:79" s="23" customFormat="1" ht="22.5" customHeight="1">
      <c r="A32" s="32"/>
      <c r="B32" s="36" t="s">
        <v>110</v>
      </c>
      <c r="C32" s="36"/>
      <c r="D32" s="37" t="s">
        <v>118</v>
      </c>
      <c r="E32" s="37"/>
      <c r="F32" s="38">
        <f>'入力用'!E24/'入力用'!E19</f>
        <v>3.1951219512195124</v>
      </c>
      <c r="G32" s="39"/>
      <c r="H32" s="74"/>
      <c r="I32" s="74"/>
      <c r="J32" s="74"/>
      <c r="K32" s="39" t="s">
        <v>67</v>
      </c>
      <c r="L32" s="40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</row>
    <row r="33" spans="1:79" s="23" customFormat="1" ht="22.5" customHeight="1">
      <c r="A33" s="32"/>
      <c r="B33" s="36"/>
      <c r="C33" s="36"/>
      <c r="D33" s="36"/>
      <c r="E33" s="36"/>
      <c r="F33" s="38"/>
      <c r="G33" s="39"/>
      <c r="H33" s="74"/>
      <c r="I33" s="74"/>
      <c r="J33" s="74"/>
      <c r="K33" s="39"/>
      <c r="L33" s="40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</row>
    <row r="34" spans="1:79" s="23" customFormat="1" ht="22.5" customHeight="1">
      <c r="A34" s="32"/>
      <c r="B34" s="33" t="s">
        <v>68</v>
      </c>
      <c r="C34" s="33"/>
      <c r="D34" s="41"/>
      <c r="E34" s="41"/>
      <c r="F34" s="42"/>
      <c r="G34" s="75"/>
      <c r="H34" s="76"/>
      <c r="I34" s="76"/>
      <c r="J34" s="76"/>
      <c r="K34" s="75"/>
      <c r="L34" s="68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</row>
    <row r="35" spans="1:79" s="23" customFormat="1" ht="22.5" customHeight="1">
      <c r="A35" s="32"/>
      <c r="B35" s="36" t="s">
        <v>69</v>
      </c>
      <c r="C35" s="36"/>
      <c r="D35" s="37" t="s">
        <v>70</v>
      </c>
      <c r="E35" s="37"/>
      <c r="F35" s="38">
        <f>'入力用'!C9/'入力用'!E9</f>
        <v>1.525</v>
      </c>
      <c r="G35" s="39"/>
      <c r="H35" s="74"/>
      <c r="I35" s="74"/>
      <c r="J35" s="74"/>
      <c r="K35" s="39">
        <v>1.2</v>
      </c>
      <c r="L35" s="40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</row>
    <row r="36" spans="1:79" s="23" customFormat="1" ht="22.5" customHeight="1">
      <c r="A36" s="32"/>
      <c r="B36" s="36" t="s">
        <v>71</v>
      </c>
      <c r="C36" s="36"/>
      <c r="D36" s="37" t="s">
        <v>72</v>
      </c>
      <c r="E36" s="37"/>
      <c r="F36" s="38">
        <f>('入力用'!C10+'入力用'!C11+'入力用'!C13)/'入力用'!E9</f>
        <v>1.4333333333333333</v>
      </c>
      <c r="G36" s="39"/>
      <c r="H36" s="74"/>
      <c r="I36" s="74"/>
      <c r="J36" s="74"/>
      <c r="K36" s="39">
        <v>1</v>
      </c>
      <c r="L36" s="40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</row>
    <row r="37" spans="1:79" s="23" customFormat="1" ht="22.5" customHeight="1">
      <c r="A37" s="32"/>
      <c r="B37" s="36" t="s">
        <v>73</v>
      </c>
      <c r="C37" s="36"/>
      <c r="D37" s="37" t="s">
        <v>113</v>
      </c>
      <c r="E37" s="37"/>
      <c r="F37" s="38">
        <f>('入力用'!C24-'入力用'!C9)/'入力用'!E19</f>
        <v>1.7073170731707317</v>
      </c>
      <c r="G37" s="39"/>
      <c r="H37" s="74"/>
      <c r="I37" s="74"/>
      <c r="J37" s="74"/>
      <c r="K37" s="39">
        <v>0.7</v>
      </c>
      <c r="L37" s="40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</row>
    <row r="38" spans="1:79" s="23" customFormat="1" ht="22.5" customHeight="1">
      <c r="A38" s="32"/>
      <c r="B38" s="36" t="s">
        <v>74</v>
      </c>
      <c r="C38" s="36"/>
      <c r="D38" s="37" t="s">
        <v>126</v>
      </c>
      <c r="E38" s="37"/>
      <c r="F38" s="38">
        <f>('入力用'!C24-'入力用'!C9)/('入力用'!E19+'入力用'!E15)</f>
        <v>0.7692307692307693</v>
      </c>
      <c r="G38" s="39"/>
      <c r="H38" s="74"/>
      <c r="I38" s="74"/>
      <c r="J38" s="74"/>
      <c r="K38" s="39">
        <v>1</v>
      </c>
      <c r="L38" s="40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</row>
    <row r="39" spans="1:79" s="23" customFormat="1" ht="22.5" customHeight="1">
      <c r="A39" s="32"/>
      <c r="B39" s="36" t="s">
        <v>75</v>
      </c>
      <c r="C39" s="36"/>
      <c r="D39" s="37" t="s">
        <v>117</v>
      </c>
      <c r="E39" s="37"/>
      <c r="F39" s="38">
        <f>'入力用'!E19/'入力用'!E24</f>
        <v>0.31297709923664124</v>
      </c>
      <c r="G39" s="39"/>
      <c r="H39" s="74"/>
      <c r="I39" s="74"/>
      <c r="J39" s="74"/>
      <c r="K39" s="39">
        <v>0.3</v>
      </c>
      <c r="L39" s="40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</row>
    <row r="40" spans="1:79" s="23" customFormat="1" ht="22.5" customHeight="1">
      <c r="A40" s="32"/>
      <c r="B40" s="36"/>
      <c r="C40" s="36"/>
      <c r="D40" s="36"/>
      <c r="E40" s="36"/>
      <c r="F40" s="38"/>
      <c r="G40" s="51"/>
      <c r="H40" s="77"/>
      <c r="I40" s="77"/>
      <c r="J40" s="77"/>
      <c r="K40" s="51"/>
      <c r="L40" s="43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</row>
    <row r="41" spans="1:79" s="23" customFormat="1" ht="22.5" customHeight="1">
      <c r="A41" s="32"/>
      <c r="B41" s="33" t="s">
        <v>76</v>
      </c>
      <c r="C41" s="33"/>
      <c r="D41" s="34"/>
      <c r="E41" s="34"/>
      <c r="F41" s="42"/>
      <c r="G41" s="73"/>
      <c r="H41" s="76"/>
      <c r="I41" s="76"/>
      <c r="J41" s="76"/>
      <c r="K41" s="73"/>
      <c r="L41" s="43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</row>
    <row r="42" spans="1:79" s="23" customFormat="1" ht="22.5" customHeight="1">
      <c r="A42" s="32"/>
      <c r="B42" s="36" t="s">
        <v>108</v>
      </c>
      <c r="C42" s="36"/>
      <c r="D42" s="37" t="s">
        <v>116</v>
      </c>
      <c r="E42" s="37"/>
      <c r="F42" s="114">
        <f>'入力用'!J9/'入力用'!C24</f>
        <v>2.544529262086514</v>
      </c>
      <c r="G42" s="39"/>
      <c r="H42" s="74"/>
      <c r="I42" s="74"/>
      <c r="J42" s="74"/>
      <c r="K42" s="115">
        <v>3</v>
      </c>
      <c r="L42" s="40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</row>
    <row r="43" spans="1:79" s="23" customFormat="1" ht="22.5" customHeight="1">
      <c r="A43" s="32"/>
      <c r="B43" s="36" t="s">
        <v>77</v>
      </c>
      <c r="C43" s="36"/>
      <c r="D43" s="45" t="s">
        <v>115</v>
      </c>
      <c r="E43" s="45"/>
      <c r="F43" s="46">
        <f>'入力用'!J9/'入力用'!C11</f>
        <v>50</v>
      </c>
      <c r="G43" s="47"/>
      <c r="H43" s="78"/>
      <c r="I43" s="78"/>
      <c r="J43" s="78"/>
      <c r="K43" s="47" t="s">
        <v>78</v>
      </c>
      <c r="L43" s="48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</row>
    <row r="44" spans="1:79" s="23" customFormat="1" ht="22.5" customHeight="1">
      <c r="A44" s="32"/>
      <c r="B44" s="36" t="s">
        <v>79</v>
      </c>
      <c r="C44" s="36"/>
      <c r="D44" s="45" t="s">
        <v>80</v>
      </c>
      <c r="E44" s="45"/>
      <c r="F44" s="46">
        <f>'入力用'!J10/'入力用'!C12</f>
        <v>70</v>
      </c>
      <c r="G44" s="47"/>
      <c r="H44" s="78"/>
      <c r="I44" s="78"/>
      <c r="J44" s="78"/>
      <c r="K44" s="47" t="s">
        <v>81</v>
      </c>
      <c r="L44" s="48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</row>
    <row r="45" spans="1:79" s="23" customFormat="1" ht="22.5" customHeight="1">
      <c r="A45" s="32"/>
      <c r="B45" s="36" t="s">
        <v>82</v>
      </c>
      <c r="C45" s="36"/>
      <c r="D45" s="45" t="s">
        <v>114</v>
      </c>
      <c r="E45" s="45"/>
      <c r="F45" s="46">
        <f>'入力用'!J10/'入力用'!E11</f>
        <v>23.333333333333332</v>
      </c>
      <c r="G45" s="47"/>
      <c r="H45" s="78"/>
      <c r="I45" s="78"/>
      <c r="J45" s="78"/>
      <c r="K45" s="47" t="s">
        <v>81</v>
      </c>
      <c r="L45" s="48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</row>
    <row r="46" spans="1:79" s="23" customFormat="1" ht="22.5" customHeight="1">
      <c r="A46" s="32"/>
      <c r="B46" s="36" t="s">
        <v>83</v>
      </c>
      <c r="C46" s="36"/>
      <c r="D46" s="49" t="s">
        <v>127</v>
      </c>
      <c r="E46" s="49"/>
      <c r="F46" s="50">
        <f>('入力用'!C11/('入力用'!J9/365))</f>
        <v>7.3</v>
      </c>
      <c r="G46" s="51"/>
      <c r="H46" s="79"/>
      <c r="I46" s="79"/>
      <c r="J46" s="79"/>
      <c r="K46" s="47" t="s">
        <v>84</v>
      </c>
      <c r="L46" s="43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</row>
    <row r="47" spans="1:79" s="23" customFormat="1" ht="22.5" customHeight="1">
      <c r="A47" s="32"/>
      <c r="B47" s="36" t="s">
        <v>85</v>
      </c>
      <c r="C47" s="36"/>
      <c r="D47" s="49" t="s">
        <v>128</v>
      </c>
      <c r="E47" s="49"/>
      <c r="F47" s="50">
        <f>('入力用'!C12/('入力用'!J10/365))</f>
        <v>5.214285714285714</v>
      </c>
      <c r="G47" s="51"/>
      <c r="H47" s="79"/>
      <c r="I47" s="79"/>
      <c r="J47" s="79"/>
      <c r="K47" s="47" t="s">
        <v>86</v>
      </c>
      <c r="L47" s="43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</row>
    <row r="48" spans="1:79" s="23" customFormat="1" ht="22.5" customHeight="1">
      <c r="A48" s="32"/>
      <c r="B48" s="36" t="s">
        <v>87</v>
      </c>
      <c r="C48" s="36"/>
      <c r="D48" s="49" t="s">
        <v>128</v>
      </c>
      <c r="E48" s="49"/>
      <c r="F48" s="50">
        <f>('入力用'!E11/('入力用'!J10/365))</f>
        <v>15.642857142857144</v>
      </c>
      <c r="G48" s="51"/>
      <c r="H48" s="79"/>
      <c r="I48" s="79"/>
      <c r="J48" s="79"/>
      <c r="K48" s="47" t="s">
        <v>86</v>
      </c>
      <c r="L48" s="43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</row>
    <row r="49" spans="1:79" s="23" customFormat="1" ht="22.5" customHeight="1">
      <c r="A49" s="32"/>
      <c r="B49" s="36"/>
      <c r="C49" s="36"/>
      <c r="D49" s="36"/>
      <c r="E49" s="36"/>
      <c r="F49" s="52"/>
      <c r="G49" s="51"/>
      <c r="H49" s="77"/>
      <c r="I49" s="77"/>
      <c r="J49" s="77"/>
      <c r="K49" s="51"/>
      <c r="L49" s="43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</row>
    <row r="50" spans="1:79" s="23" customFormat="1" ht="22.5" customHeight="1">
      <c r="A50" s="32"/>
      <c r="B50" s="33" t="s">
        <v>88</v>
      </c>
      <c r="C50" s="33"/>
      <c r="D50" s="34"/>
      <c r="E50" s="34"/>
      <c r="F50" s="53"/>
      <c r="G50" s="73"/>
      <c r="H50" s="76"/>
      <c r="I50" s="76"/>
      <c r="J50" s="76"/>
      <c r="K50" s="73"/>
      <c r="L50" s="43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</row>
    <row r="51" spans="1:79" s="23" customFormat="1" ht="22.5" customHeight="1">
      <c r="A51" s="32"/>
      <c r="B51" s="36" t="s">
        <v>89</v>
      </c>
      <c r="C51" s="36"/>
      <c r="D51" s="49" t="s">
        <v>121</v>
      </c>
      <c r="E51" s="49"/>
      <c r="F51" s="52">
        <f>'入力用'!J11/'入力用'!J9</f>
        <v>0.3</v>
      </c>
      <c r="G51" s="39"/>
      <c r="H51" s="74"/>
      <c r="I51" s="74"/>
      <c r="J51" s="74"/>
      <c r="K51" s="39">
        <v>0.2</v>
      </c>
      <c r="L51" s="40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</row>
    <row r="52" spans="1:79" s="23" customFormat="1" ht="22.5" customHeight="1">
      <c r="A52" s="32"/>
      <c r="B52" s="36" t="s">
        <v>90</v>
      </c>
      <c r="C52" s="36"/>
      <c r="D52" s="36" t="s">
        <v>122</v>
      </c>
      <c r="E52" s="36"/>
      <c r="F52" s="52">
        <f>'入力用'!J13/'入力用'!J9</f>
        <v>0.2</v>
      </c>
      <c r="G52" s="39"/>
      <c r="H52" s="74"/>
      <c r="I52" s="74"/>
      <c r="J52" s="74"/>
      <c r="K52" s="39">
        <v>0.02</v>
      </c>
      <c r="L52" s="40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</row>
    <row r="53" spans="1:79" s="23" customFormat="1" ht="22.5" customHeight="1">
      <c r="A53" s="32"/>
      <c r="B53" s="36" t="s">
        <v>91</v>
      </c>
      <c r="C53" s="36"/>
      <c r="D53" s="36" t="s">
        <v>123</v>
      </c>
      <c r="E53" s="36"/>
      <c r="F53" s="52">
        <f>'入力用'!J19/'入力用'!J9</f>
        <v>0.152</v>
      </c>
      <c r="G53" s="39"/>
      <c r="H53" s="74"/>
      <c r="I53" s="74"/>
      <c r="J53" s="74"/>
      <c r="K53" s="39">
        <v>0.02</v>
      </c>
      <c r="L53" s="40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</row>
    <row r="54" spans="1:79" s="23" customFormat="1" ht="22.5" customHeight="1">
      <c r="A54" s="32"/>
      <c r="B54" s="36"/>
      <c r="C54" s="36"/>
      <c r="D54" s="36"/>
      <c r="E54" s="36"/>
      <c r="F54" s="52"/>
      <c r="G54" s="51"/>
      <c r="H54" s="77"/>
      <c r="I54" s="77"/>
      <c r="J54" s="77"/>
      <c r="K54" s="51"/>
      <c r="L54" s="43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</row>
    <row r="55" spans="1:79" s="23" customFormat="1" ht="22.5" customHeight="1">
      <c r="A55" s="32"/>
      <c r="B55" s="33" t="s">
        <v>92</v>
      </c>
      <c r="C55" s="33"/>
      <c r="D55" s="34"/>
      <c r="E55" s="34"/>
      <c r="F55" s="53"/>
      <c r="G55" s="73"/>
      <c r="H55" s="76"/>
      <c r="I55" s="76"/>
      <c r="J55" s="76"/>
      <c r="K55" s="73"/>
      <c r="L55" s="43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</row>
    <row r="56" spans="1:79" s="23" customFormat="1" ht="22.5" customHeight="1">
      <c r="A56" s="32"/>
      <c r="B56" s="36" t="s">
        <v>93</v>
      </c>
      <c r="C56" s="36"/>
      <c r="D56" s="45" t="s">
        <v>125</v>
      </c>
      <c r="E56" s="45"/>
      <c r="F56" s="38">
        <f>'入力用'!J10/'入力用'!J9</f>
        <v>0.7</v>
      </c>
      <c r="G56" s="47"/>
      <c r="H56" s="74"/>
      <c r="I56" s="74"/>
      <c r="J56" s="74"/>
      <c r="K56" s="47" t="s">
        <v>81</v>
      </c>
      <c r="L56" s="48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</row>
    <row r="57" spans="1:79" s="23" customFormat="1" ht="22.5" customHeight="1">
      <c r="A57" s="32"/>
      <c r="B57" s="36" t="s">
        <v>94</v>
      </c>
      <c r="C57" s="36"/>
      <c r="D57" s="54" t="s">
        <v>124</v>
      </c>
      <c r="E57" s="54"/>
      <c r="F57" s="55">
        <f>'入力用'!J12+'入力用'!J18-'入力用'!J16</f>
        <v>1480</v>
      </c>
      <c r="G57" s="77"/>
      <c r="H57" s="77"/>
      <c r="I57" s="77"/>
      <c r="J57" s="77"/>
      <c r="K57" s="77" t="s">
        <v>95</v>
      </c>
      <c r="L57" s="44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</row>
    <row r="58" spans="1:79" s="23" customFormat="1" ht="22.5" customHeight="1">
      <c r="A58" s="32"/>
      <c r="B58" s="36" t="s">
        <v>96</v>
      </c>
      <c r="C58" s="36"/>
      <c r="D58" s="54" t="s">
        <v>129</v>
      </c>
      <c r="E58" s="54"/>
      <c r="F58" s="55">
        <f>F57/(1-F56)</f>
        <v>4933.333333333333</v>
      </c>
      <c r="G58" s="77"/>
      <c r="H58" s="77"/>
      <c r="I58" s="77"/>
      <c r="J58" s="77"/>
      <c r="K58" s="77" t="s">
        <v>97</v>
      </c>
      <c r="L58" s="44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</row>
    <row r="59" spans="1:68" ht="13.5">
      <c r="A59" s="29"/>
      <c r="B59" s="56"/>
      <c r="C59" s="56"/>
      <c r="D59" s="56"/>
      <c r="E59" s="56"/>
      <c r="F59" s="57"/>
      <c r="G59" s="80"/>
      <c r="H59" s="80"/>
      <c r="I59" s="80"/>
      <c r="J59" s="80"/>
      <c r="K59" s="80"/>
      <c r="L59" s="69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65"/>
      <c r="AR59" s="65"/>
      <c r="BG59" s="59"/>
      <c r="BH59" s="59"/>
      <c r="BI59" s="59"/>
      <c r="BJ59" s="59"/>
      <c r="BK59" s="59"/>
      <c r="BL59" s="59"/>
      <c r="BM59" s="59"/>
      <c r="BN59" s="59"/>
      <c r="BO59" s="59"/>
      <c r="BP59" s="59"/>
    </row>
    <row r="60" spans="1:68" ht="13.5">
      <c r="A60" s="29"/>
      <c r="B60" s="56"/>
      <c r="C60" s="56"/>
      <c r="D60" s="56"/>
      <c r="E60" s="56"/>
      <c r="F60" s="57"/>
      <c r="G60" s="80"/>
      <c r="H60" s="80"/>
      <c r="I60" s="80"/>
      <c r="J60" s="80"/>
      <c r="K60" s="80"/>
      <c r="L60" s="69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65"/>
      <c r="AR60" s="65"/>
      <c r="BG60" s="59"/>
      <c r="BH60" s="59"/>
      <c r="BI60" s="59"/>
      <c r="BJ60" s="59"/>
      <c r="BK60" s="59"/>
      <c r="BL60" s="59"/>
      <c r="BM60" s="59"/>
      <c r="BN60" s="59"/>
      <c r="BO60" s="59"/>
      <c r="BP60" s="59"/>
    </row>
    <row r="61" spans="1:68" ht="13.5">
      <c r="A61" s="29"/>
      <c r="B61" s="56"/>
      <c r="C61" s="56"/>
      <c r="D61" s="56"/>
      <c r="E61" s="56"/>
      <c r="F61" s="57"/>
      <c r="G61" s="57"/>
      <c r="H61" s="57"/>
      <c r="I61" s="57"/>
      <c r="J61" s="57"/>
      <c r="K61" s="57"/>
      <c r="L61" s="69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65"/>
      <c r="AR61" s="65"/>
      <c r="BG61" s="59"/>
      <c r="BH61" s="59"/>
      <c r="BI61" s="59"/>
      <c r="BJ61" s="59"/>
      <c r="BK61" s="59"/>
      <c r="BL61" s="59"/>
      <c r="BM61" s="59"/>
      <c r="BN61" s="59"/>
      <c r="BO61" s="59"/>
      <c r="BP61" s="59"/>
    </row>
    <row r="62" spans="2:68" ht="13.5">
      <c r="B62" s="28"/>
      <c r="C62" s="28"/>
      <c r="D62" s="28"/>
      <c r="E62" s="28"/>
      <c r="F62" s="27"/>
      <c r="G62" s="27"/>
      <c r="H62" s="27"/>
      <c r="I62" s="27"/>
      <c r="J62" s="27"/>
      <c r="K62" s="27"/>
      <c r="L62" s="70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65"/>
      <c r="AR62" s="65"/>
      <c r="BG62" s="59"/>
      <c r="BH62" s="59"/>
      <c r="BI62" s="59"/>
      <c r="BJ62" s="59"/>
      <c r="BK62" s="59"/>
      <c r="BL62" s="59"/>
      <c r="BM62" s="59"/>
      <c r="BN62" s="59"/>
      <c r="BO62" s="59"/>
      <c r="BP62" s="59"/>
    </row>
    <row r="63" spans="2:68" ht="13.5">
      <c r="B63" s="28"/>
      <c r="C63" s="28"/>
      <c r="D63" s="28"/>
      <c r="E63" s="27"/>
      <c r="F63" s="27"/>
      <c r="G63" s="27"/>
      <c r="H63" s="27"/>
      <c r="I63" s="27"/>
      <c r="J63" s="27"/>
      <c r="K63" s="27"/>
      <c r="L63" s="70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65"/>
      <c r="AQ63" s="65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</row>
    <row r="64" spans="2:68" ht="13.5">
      <c r="B64" s="28"/>
      <c r="C64" s="28"/>
      <c r="D64" s="28"/>
      <c r="E64" s="27"/>
      <c r="F64" s="27"/>
      <c r="G64" s="27"/>
      <c r="H64" s="27"/>
      <c r="I64" s="27"/>
      <c r="J64" s="27"/>
      <c r="K64" s="27"/>
      <c r="L64" s="70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65"/>
      <c r="AQ64" s="65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</row>
    <row r="65" spans="2:68" ht="13.5">
      <c r="B65" s="28"/>
      <c r="C65" s="28"/>
      <c r="D65" s="28"/>
      <c r="E65" s="28"/>
      <c r="F65" s="27"/>
      <c r="G65" s="27"/>
      <c r="H65" s="27"/>
      <c r="I65" s="27"/>
      <c r="J65" s="27"/>
      <c r="K65" s="27"/>
      <c r="L65" s="70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65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</row>
    <row r="66" spans="2:68" ht="13.5">
      <c r="B66" s="28"/>
      <c r="C66" s="28"/>
      <c r="D66" s="28"/>
      <c r="E66" s="28"/>
      <c r="F66" s="27"/>
      <c r="G66" s="27"/>
      <c r="H66" s="27"/>
      <c r="I66" s="27"/>
      <c r="J66" s="27"/>
      <c r="K66" s="27"/>
      <c r="L66" s="70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65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</row>
    <row r="67" spans="2:68" ht="13.5">
      <c r="B67" s="28"/>
      <c r="C67" s="28"/>
      <c r="D67" s="28"/>
      <c r="E67" s="28"/>
      <c r="F67" s="27"/>
      <c r="G67" s="27"/>
      <c r="H67" s="27"/>
      <c r="I67" s="27"/>
      <c r="J67" s="27"/>
      <c r="K67" s="27"/>
      <c r="L67" s="70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65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</row>
    <row r="68" spans="2:68" ht="13.5">
      <c r="B68" s="28"/>
      <c r="C68" s="28"/>
      <c r="D68" s="28"/>
      <c r="E68" s="28"/>
      <c r="F68" s="27"/>
      <c r="G68" s="27"/>
      <c r="H68" s="27"/>
      <c r="I68" s="27"/>
      <c r="J68" s="27"/>
      <c r="K68" s="27"/>
      <c r="L68" s="70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65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</row>
    <row r="69" spans="2:68" ht="13.5">
      <c r="B69" s="28"/>
      <c r="C69" s="28"/>
      <c r="D69" s="28"/>
      <c r="E69" s="28"/>
      <c r="F69" s="27"/>
      <c r="G69" s="27"/>
      <c r="H69" s="27"/>
      <c r="I69" s="27"/>
      <c r="J69" s="27"/>
      <c r="K69" s="27"/>
      <c r="L69" s="70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65"/>
      <c r="BI69" s="59"/>
      <c r="BJ69" s="59"/>
      <c r="BK69" s="59"/>
      <c r="BL69" s="59"/>
      <c r="BM69" s="59"/>
      <c r="BN69" s="59"/>
      <c r="BO69" s="59"/>
      <c r="BP69" s="59"/>
    </row>
    <row r="70" spans="2:68" ht="13.5">
      <c r="B70" s="28"/>
      <c r="C70" s="28"/>
      <c r="D70" s="28"/>
      <c r="E70" s="28"/>
      <c r="F70" s="27"/>
      <c r="G70" s="27"/>
      <c r="H70" s="27"/>
      <c r="I70" s="27"/>
      <c r="J70" s="27"/>
      <c r="K70" s="27"/>
      <c r="L70" s="70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65"/>
      <c r="BI70" s="59"/>
      <c r="BJ70" s="59"/>
      <c r="BK70" s="59"/>
      <c r="BL70" s="59"/>
      <c r="BM70" s="59"/>
      <c r="BN70" s="59"/>
      <c r="BO70" s="59"/>
      <c r="BP70" s="59"/>
    </row>
    <row r="71" spans="2:68" ht="13.5">
      <c r="B71" s="28"/>
      <c r="C71" s="28"/>
      <c r="D71" s="28"/>
      <c r="E71" s="28"/>
      <c r="F71" s="27"/>
      <c r="G71" s="27"/>
      <c r="H71" s="27"/>
      <c r="I71" s="27"/>
      <c r="J71" s="27"/>
      <c r="K71" s="27"/>
      <c r="L71" s="70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65"/>
      <c r="BI71" s="59"/>
      <c r="BJ71" s="59"/>
      <c r="BK71" s="59"/>
      <c r="BL71" s="59"/>
      <c r="BM71" s="59"/>
      <c r="BN71" s="59"/>
      <c r="BO71" s="59"/>
      <c r="BP71" s="59"/>
    </row>
    <row r="72" spans="2:68" ht="13.5">
      <c r="B72" s="28"/>
      <c r="C72" s="28"/>
      <c r="D72" s="28"/>
      <c r="E72" s="28"/>
      <c r="F72" s="27"/>
      <c r="G72" s="27"/>
      <c r="H72" s="27"/>
      <c r="I72" s="27"/>
      <c r="J72" s="27"/>
      <c r="K72" s="27"/>
      <c r="L72" s="70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65"/>
      <c r="BI72" s="59"/>
      <c r="BJ72" s="59"/>
      <c r="BK72" s="59"/>
      <c r="BL72" s="59"/>
      <c r="BM72" s="59"/>
      <c r="BN72" s="59"/>
      <c r="BO72" s="59"/>
      <c r="BP72" s="59"/>
    </row>
    <row r="73" spans="2:68" ht="13.5">
      <c r="B73" s="28"/>
      <c r="C73" s="28"/>
      <c r="D73" s="28"/>
      <c r="E73" s="28"/>
      <c r="F73" s="27"/>
      <c r="G73" s="27"/>
      <c r="H73" s="27"/>
      <c r="I73" s="27"/>
      <c r="J73" s="27"/>
      <c r="K73" s="27"/>
      <c r="L73" s="70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65"/>
      <c r="BI73" s="59"/>
      <c r="BJ73" s="59"/>
      <c r="BK73" s="59"/>
      <c r="BL73" s="59"/>
      <c r="BM73" s="59"/>
      <c r="BN73" s="59"/>
      <c r="BO73" s="59"/>
      <c r="BP73" s="59"/>
    </row>
    <row r="74" spans="2:68" ht="13.5">
      <c r="B74" s="28"/>
      <c r="C74" s="28"/>
      <c r="D74" s="28"/>
      <c r="E74" s="28"/>
      <c r="F74" s="27"/>
      <c r="G74" s="27"/>
      <c r="H74" s="27"/>
      <c r="I74" s="27"/>
      <c r="J74" s="27"/>
      <c r="K74" s="27"/>
      <c r="L74" s="70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65"/>
      <c r="BI74" s="59"/>
      <c r="BJ74" s="59"/>
      <c r="BK74" s="59"/>
      <c r="BL74" s="59"/>
      <c r="BM74" s="59"/>
      <c r="BN74" s="59"/>
      <c r="BO74" s="59"/>
      <c r="BP74" s="59"/>
    </row>
    <row r="75" spans="2:68" ht="13.5">
      <c r="B75" s="28"/>
      <c r="C75" s="28"/>
      <c r="D75" s="28"/>
      <c r="E75" s="28"/>
      <c r="F75" s="27"/>
      <c r="G75" s="27"/>
      <c r="H75" s="27"/>
      <c r="I75" s="27"/>
      <c r="J75" s="27"/>
      <c r="K75" s="27"/>
      <c r="L75" s="70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65"/>
      <c r="BI75" s="59"/>
      <c r="BJ75" s="59"/>
      <c r="BK75" s="59"/>
      <c r="BL75" s="59"/>
      <c r="BM75" s="59"/>
      <c r="BN75" s="59"/>
      <c r="BO75" s="59"/>
      <c r="BP75" s="59"/>
    </row>
    <row r="76" spans="2:68" ht="13.5">
      <c r="B76" s="28"/>
      <c r="C76" s="28"/>
      <c r="D76" s="28"/>
      <c r="E76" s="28"/>
      <c r="F76" s="28"/>
      <c r="G76" s="27"/>
      <c r="H76" s="27"/>
      <c r="I76" s="27"/>
      <c r="J76" s="27"/>
      <c r="K76" s="27"/>
      <c r="L76" s="70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65"/>
      <c r="BJ76" s="59"/>
      <c r="BK76" s="59"/>
      <c r="BL76" s="59"/>
      <c r="BM76" s="59"/>
      <c r="BN76" s="59"/>
      <c r="BO76" s="59"/>
      <c r="BP76" s="59"/>
    </row>
    <row r="77" spans="2:68" ht="13.5">
      <c r="B77" s="28"/>
      <c r="C77" s="28"/>
      <c r="D77" s="28"/>
      <c r="E77" s="28"/>
      <c r="F77" s="28"/>
      <c r="G77" s="27"/>
      <c r="H77" s="27"/>
      <c r="I77" s="27"/>
      <c r="J77" s="27"/>
      <c r="K77" s="27"/>
      <c r="L77" s="70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65"/>
      <c r="BJ77" s="59"/>
      <c r="BK77" s="59"/>
      <c r="BL77" s="59"/>
      <c r="BM77" s="59"/>
      <c r="BN77" s="59"/>
      <c r="BO77" s="59"/>
      <c r="BP77" s="59"/>
    </row>
    <row r="78" spans="2:68" ht="13.5">
      <c r="B78" s="28"/>
      <c r="C78" s="28"/>
      <c r="D78" s="28"/>
      <c r="E78" s="28"/>
      <c r="F78" s="27"/>
      <c r="G78" s="27"/>
      <c r="H78" s="27"/>
      <c r="I78" s="27"/>
      <c r="J78" s="27"/>
      <c r="K78" s="27"/>
      <c r="L78" s="70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65"/>
      <c r="AU78" s="65"/>
      <c r="BJ78" s="59"/>
      <c r="BK78" s="59"/>
      <c r="BL78" s="59"/>
      <c r="BM78" s="59"/>
      <c r="BN78" s="59"/>
      <c r="BO78" s="59"/>
      <c r="BP78" s="59"/>
    </row>
    <row r="79" spans="2:68" ht="13.5">
      <c r="B79" s="28"/>
      <c r="C79" s="28"/>
      <c r="D79" s="28"/>
      <c r="E79" s="28"/>
      <c r="F79" s="27"/>
      <c r="G79" s="27"/>
      <c r="H79" s="27"/>
      <c r="I79" s="27"/>
      <c r="J79" s="27"/>
      <c r="K79" s="27"/>
      <c r="L79" s="70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65"/>
      <c r="AU79" s="65"/>
      <c r="BJ79" s="59"/>
      <c r="BK79" s="59"/>
      <c r="BL79" s="59"/>
      <c r="BM79" s="59"/>
      <c r="BN79" s="59"/>
      <c r="BO79" s="59"/>
      <c r="BP79" s="59"/>
    </row>
    <row r="80" spans="2:68" ht="13.5">
      <c r="B80" s="28"/>
      <c r="C80" s="28"/>
      <c r="D80" s="28"/>
      <c r="E80" s="28"/>
      <c r="F80" s="27"/>
      <c r="G80" s="27"/>
      <c r="H80" s="27"/>
      <c r="I80" s="27"/>
      <c r="J80" s="27"/>
      <c r="K80" s="27"/>
      <c r="L80" s="70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65"/>
      <c r="AU80" s="65"/>
      <c r="BJ80" s="59"/>
      <c r="BK80" s="59"/>
      <c r="BL80" s="59"/>
      <c r="BM80" s="59"/>
      <c r="BN80" s="59"/>
      <c r="BO80" s="59"/>
      <c r="BP80" s="59"/>
    </row>
    <row r="81" spans="2:68" ht="13.5">
      <c r="B81" s="28"/>
      <c r="C81" s="28"/>
      <c r="D81" s="28"/>
      <c r="E81" s="28"/>
      <c r="F81" s="27"/>
      <c r="G81" s="27"/>
      <c r="H81" s="27"/>
      <c r="I81" s="27"/>
      <c r="J81" s="27"/>
      <c r="K81" s="27"/>
      <c r="L81" s="70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65"/>
      <c r="AU81" s="65"/>
      <c r="BJ81" s="59"/>
      <c r="BK81" s="59"/>
      <c r="BL81" s="59"/>
      <c r="BM81" s="59"/>
      <c r="BN81" s="59"/>
      <c r="BO81" s="59"/>
      <c r="BP81" s="59"/>
    </row>
    <row r="82" spans="2:68" ht="13.5">
      <c r="B82" s="24"/>
      <c r="C82" s="24"/>
      <c r="D82" s="24"/>
      <c r="E82" s="24"/>
      <c r="F82" s="24"/>
      <c r="G82" s="24"/>
      <c r="L82" s="26"/>
      <c r="BJ82" s="59"/>
      <c r="BK82" s="59"/>
      <c r="BL82" s="59"/>
      <c r="BM82" s="59"/>
      <c r="BN82" s="59"/>
      <c r="BO82" s="59"/>
      <c r="BP82" s="59"/>
    </row>
    <row r="83" spans="2:68" ht="13.5">
      <c r="B83" s="24"/>
      <c r="C83" s="24"/>
      <c r="D83" s="24"/>
      <c r="E83" s="24"/>
      <c r="F83" s="24"/>
      <c r="G83" s="24"/>
      <c r="L83" s="26"/>
      <c r="BJ83" s="59"/>
      <c r="BK83" s="59"/>
      <c r="BL83" s="59"/>
      <c r="BM83" s="59"/>
      <c r="BN83" s="59"/>
      <c r="BO83" s="59"/>
      <c r="BP83" s="59"/>
    </row>
    <row r="84" spans="2:68" ht="13.5">
      <c r="B84" s="24"/>
      <c r="C84" s="24"/>
      <c r="D84" s="24"/>
      <c r="E84" s="24"/>
      <c r="F84" s="24"/>
      <c r="G84" s="24"/>
      <c r="L84" s="26"/>
      <c r="BJ84" s="59"/>
      <c r="BK84" s="59"/>
      <c r="BL84" s="59"/>
      <c r="BM84" s="59"/>
      <c r="BN84" s="59"/>
      <c r="BO84" s="59"/>
      <c r="BP84" s="59"/>
    </row>
    <row r="85" spans="2:68" ht="13.5">
      <c r="B85" s="24"/>
      <c r="C85" s="24"/>
      <c r="D85" s="24"/>
      <c r="E85" s="24"/>
      <c r="F85" s="24"/>
      <c r="G85" s="24"/>
      <c r="L85" s="26"/>
      <c r="BJ85" s="59"/>
      <c r="BK85" s="59"/>
      <c r="BL85" s="59"/>
      <c r="BM85" s="59"/>
      <c r="BN85" s="59"/>
      <c r="BO85" s="59"/>
      <c r="BP85" s="59"/>
    </row>
    <row r="86" spans="2:68" ht="13.5">
      <c r="B86" s="24"/>
      <c r="C86" s="24"/>
      <c r="D86" s="24"/>
      <c r="E86" s="24"/>
      <c r="F86" s="24"/>
      <c r="G86" s="24"/>
      <c r="L86" s="26"/>
      <c r="BJ86" s="59"/>
      <c r="BK86" s="59"/>
      <c r="BL86" s="59"/>
      <c r="BM86" s="59"/>
      <c r="BN86" s="59"/>
      <c r="BO86" s="59"/>
      <c r="BP86" s="59"/>
    </row>
    <row r="87" spans="7:69" ht="13.5">
      <c r="G87" s="24"/>
      <c r="L87" s="26"/>
      <c r="BQ87" s="58"/>
    </row>
    <row r="88" spans="7:69" ht="13.5">
      <c r="G88" s="24"/>
      <c r="L88" s="26"/>
      <c r="BQ88" s="58"/>
    </row>
    <row r="89" spans="7:69" ht="13.5">
      <c r="G89" s="24"/>
      <c r="L89" s="26"/>
      <c r="BQ89" s="58"/>
    </row>
    <row r="90" spans="7:69" ht="13.5">
      <c r="G90" s="24"/>
      <c r="L90" s="26"/>
      <c r="BQ90" s="58"/>
    </row>
    <row r="91" spans="7:69" ht="13.5">
      <c r="G91" s="24"/>
      <c r="L91" s="26"/>
      <c r="BQ91" s="58"/>
    </row>
    <row r="92" spans="7:69" ht="13.5">
      <c r="G92" s="24"/>
      <c r="L92" s="26"/>
      <c r="BQ92" s="58"/>
    </row>
    <row r="93" spans="7:69" ht="13.5">
      <c r="G93" s="24"/>
      <c r="L93" s="26"/>
      <c r="BQ93" s="58"/>
    </row>
    <row r="94" spans="7:69" ht="13.5">
      <c r="G94" s="24"/>
      <c r="L94" s="26"/>
      <c r="BQ94" s="58"/>
    </row>
    <row r="95" spans="7:69" ht="13.5">
      <c r="G95" s="24"/>
      <c r="L95" s="26"/>
      <c r="BQ95" s="58"/>
    </row>
    <row r="96" spans="7:68" ht="13.5">
      <c r="G96" s="24"/>
      <c r="L96" s="26"/>
      <c r="BP96" s="59"/>
    </row>
    <row r="97" spans="7:68" ht="13.5">
      <c r="G97" s="24"/>
      <c r="L97" s="26"/>
      <c r="BP97" s="59"/>
    </row>
    <row r="98" spans="7:68" ht="13.5">
      <c r="G98" s="24"/>
      <c r="L98" s="26"/>
      <c r="BP98" s="59"/>
    </row>
    <row r="99" spans="7:68" ht="13.5">
      <c r="G99" s="24"/>
      <c r="L99" s="26"/>
      <c r="BP99" s="59"/>
    </row>
    <row r="100" spans="7:68" ht="13.5">
      <c r="G100" s="24"/>
      <c r="L100" s="26"/>
      <c r="BP100" s="59"/>
    </row>
    <row r="101" spans="7:68" ht="13.5">
      <c r="G101" s="24"/>
      <c r="L101" s="26"/>
      <c r="BP101" s="59"/>
    </row>
    <row r="102" spans="7:68" ht="13.5">
      <c r="G102" s="24"/>
      <c r="L102" s="26"/>
      <c r="BP102" s="59"/>
    </row>
    <row r="103" spans="7:68" ht="13.5">
      <c r="G103" s="24"/>
      <c r="L103" s="26"/>
      <c r="BP103" s="59"/>
    </row>
    <row r="104" spans="7:68" ht="13.5">
      <c r="G104" s="24"/>
      <c r="L104" s="26"/>
      <c r="BP104" s="59"/>
    </row>
    <row r="105" spans="7:68" ht="13.5">
      <c r="G105" s="24"/>
      <c r="L105" s="26"/>
      <c r="BP105" s="59"/>
    </row>
    <row r="106" spans="7:68" ht="13.5">
      <c r="G106" s="24"/>
      <c r="L106" s="26"/>
      <c r="BP106" s="59"/>
    </row>
    <row r="107" spans="7:68" ht="13.5">
      <c r="G107" s="24"/>
      <c r="L107" s="26"/>
      <c r="BP107" s="59"/>
    </row>
    <row r="108" spans="7:68" ht="13.5">
      <c r="G108" s="24"/>
      <c r="BP108" s="59"/>
    </row>
    <row r="109" spans="7:68" ht="13.5">
      <c r="G109" s="24"/>
      <c r="BP109" s="59"/>
    </row>
    <row r="110" spans="7:68" ht="13.5">
      <c r="G110" s="24"/>
      <c r="BP110" s="59"/>
    </row>
    <row r="111" spans="7:68" ht="13.5">
      <c r="G111" s="24"/>
      <c r="BP111" s="59"/>
    </row>
    <row r="112" spans="7:68" ht="13.5">
      <c r="G112" s="24"/>
      <c r="BP112" s="59"/>
    </row>
    <row r="113" spans="7:68" ht="13.5">
      <c r="G113" s="24"/>
      <c r="BP113" s="59"/>
    </row>
    <row r="114" spans="7:68" ht="13.5">
      <c r="G114" s="24"/>
      <c r="BP114" s="59"/>
    </row>
    <row r="115" spans="7:68" ht="13.5">
      <c r="G115" s="24"/>
      <c r="BP115" s="59"/>
    </row>
    <row r="116" spans="7:68" ht="13.5">
      <c r="G116" s="24"/>
      <c r="BP116" s="59"/>
    </row>
    <row r="117" spans="7:68" ht="13.5">
      <c r="G117" s="24"/>
      <c r="BP117" s="59"/>
    </row>
    <row r="118" spans="7:68" ht="13.5">
      <c r="G118" s="24"/>
      <c r="BP118" s="59"/>
    </row>
    <row r="119" spans="7:68" ht="13.5">
      <c r="G119" s="24"/>
      <c r="BP119" s="59"/>
    </row>
    <row r="120" spans="7:68" ht="13.5">
      <c r="G120" s="24"/>
      <c r="BP120" s="59"/>
    </row>
    <row r="121" spans="7:68" ht="13.5">
      <c r="G121" s="24"/>
      <c r="BP121" s="59"/>
    </row>
    <row r="122" spans="7:68" ht="13.5">
      <c r="G122" s="24"/>
      <c r="BP122" s="59"/>
    </row>
    <row r="123" spans="7:68" ht="13.5">
      <c r="G123" s="24"/>
      <c r="BP123" s="59"/>
    </row>
    <row r="124" spans="7:68" ht="13.5">
      <c r="G124" s="24"/>
      <c r="BP124" s="59"/>
    </row>
    <row r="125" spans="7:68" ht="13.5">
      <c r="G125" s="24"/>
      <c r="BP125" s="59"/>
    </row>
    <row r="126" spans="7:68" ht="13.5">
      <c r="G126" s="24"/>
      <c r="BP126" s="59"/>
    </row>
    <row r="127" spans="7:68" ht="13.5">
      <c r="G127" s="24"/>
      <c r="BP127" s="59"/>
    </row>
    <row r="128" spans="7:68" ht="13.5">
      <c r="G128" s="24"/>
      <c r="BP128" s="59"/>
    </row>
    <row r="129" spans="7:68" ht="13.5">
      <c r="G129" s="24"/>
      <c r="BP129" s="59"/>
    </row>
    <row r="130" spans="7:68" ht="13.5">
      <c r="G130" s="24"/>
      <c r="BP130" s="59"/>
    </row>
    <row r="131" spans="7:68" ht="13.5">
      <c r="G131" s="24"/>
      <c r="BP131" s="59"/>
    </row>
    <row r="132" spans="7:68" ht="13.5">
      <c r="G132" s="24"/>
      <c r="BP132" s="59"/>
    </row>
    <row r="133" spans="7:68" ht="13.5">
      <c r="G133" s="24"/>
      <c r="BP133" s="59"/>
    </row>
  </sheetData>
  <mergeCells count="1">
    <mergeCell ref="C2:F2"/>
  </mergeCells>
  <printOptions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76" r:id="rId4"/>
  <headerFooter alignWithMargins="0">
    <oddHeader>&amp;C&amp;"ＭＳ Ｐゴシック,太字"&amp;20決算書構成図・財務分析指標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showGridLines="0" view="pageBreakPreview" zoomScaleSheetLayoutView="100" workbookViewId="0" topLeftCell="A1">
      <selection activeCell="D3" sqref="D3"/>
    </sheetView>
  </sheetViews>
  <sheetFormatPr defaultColWidth="9.00390625" defaultRowHeight="13.5"/>
  <cols>
    <col min="1" max="1" width="2.625" style="82" customWidth="1"/>
    <col min="2" max="5" width="20.625" style="82" customWidth="1"/>
    <col min="6" max="6" width="2.625" style="82" customWidth="1"/>
    <col min="7" max="7" width="20.625" style="82" customWidth="1"/>
    <col min="8" max="8" width="20.625" style="102" customWidth="1"/>
    <col min="9" max="10" width="20.625" style="82" customWidth="1"/>
    <col min="11" max="11" width="1.00390625" style="82" customWidth="1"/>
    <col min="12" max="12" width="2.625" style="82" customWidth="1"/>
    <col min="13" max="16384" width="9.00390625" style="82" customWidth="1"/>
  </cols>
  <sheetData>
    <row r="1" spans="1:10" ht="17.25" customHeight="1">
      <c r="A1" s="81"/>
      <c r="B1" s="81"/>
      <c r="C1" s="81"/>
      <c r="D1" s="81"/>
      <c r="E1" s="81"/>
      <c r="F1" s="81"/>
      <c r="G1" s="81"/>
      <c r="H1" s="83"/>
      <c r="I1" s="81"/>
      <c r="J1" s="81"/>
    </row>
    <row r="2" spans="1:10" ht="17.25" customHeight="1">
      <c r="A2" s="81"/>
      <c r="B2" s="111" t="s">
        <v>105</v>
      </c>
      <c r="C2" s="85"/>
      <c r="D2" s="81"/>
      <c r="E2" s="113" t="s">
        <v>103</v>
      </c>
      <c r="F2" s="81"/>
      <c r="G2" s="84" t="str">
        <f>+B2</f>
        <v>○△株式会社　</v>
      </c>
      <c r="H2" s="85"/>
      <c r="I2" s="81"/>
      <c r="J2" s="86" t="str">
        <f>+E2</f>
        <v>単位：XX円</v>
      </c>
    </row>
    <row r="3" spans="1:10" ht="17.25" customHeight="1">
      <c r="A3" s="81"/>
      <c r="B3" s="112" t="s">
        <v>106</v>
      </c>
      <c r="C3" s="85"/>
      <c r="D3" s="81"/>
      <c r="E3" s="81"/>
      <c r="F3" s="81"/>
      <c r="G3" s="85" t="str">
        <f>+B3</f>
        <v>XX11期20XX年XX月XX日～20XX年XX月XX日</v>
      </c>
      <c r="H3" s="85"/>
      <c r="I3" s="81"/>
      <c r="J3" s="81"/>
    </row>
    <row r="4" spans="1:10" ht="17.25" customHeight="1">
      <c r="A4" s="81"/>
      <c r="B4" s="81"/>
      <c r="C4" s="81"/>
      <c r="D4" s="81"/>
      <c r="E4" s="81"/>
      <c r="F4" s="81"/>
      <c r="G4" s="81"/>
      <c r="H4" s="83"/>
      <c r="I4" s="81"/>
      <c r="J4" s="81"/>
    </row>
    <row r="5" spans="1:10" ht="17.25" customHeight="1">
      <c r="A5" s="81"/>
      <c r="B5" s="81"/>
      <c r="C5" s="81"/>
      <c r="D5" s="81"/>
      <c r="E5" s="81"/>
      <c r="F5" s="81"/>
      <c r="G5" s="81"/>
      <c r="H5" s="83"/>
      <c r="I5" s="81"/>
      <c r="J5" s="81"/>
    </row>
    <row r="6" spans="1:10" s="88" customFormat="1" ht="19.5" customHeight="1">
      <c r="A6" s="87"/>
      <c r="B6" s="123" t="s">
        <v>12</v>
      </c>
      <c r="C6" s="123"/>
      <c r="D6" s="123"/>
      <c r="E6" s="123"/>
      <c r="F6" s="87"/>
      <c r="G6" s="123" t="s">
        <v>13</v>
      </c>
      <c r="H6" s="123"/>
      <c r="I6" s="123"/>
      <c r="J6" s="123"/>
    </row>
    <row r="7" spans="1:10" ht="17.25" customHeight="1">
      <c r="A7" s="81"/>
      <c r="B7" s="81"/>
      <c r="C7" s="81"/>
      <c r="D7" s="81"/>
      <c r="E7" s="81"/>
      <c r="F7" s="81"/>
      <c r="G7" s="81"/>
      <c r="H7" s="83"/>
      <c r="I7" s="81"/>
      <c r="J7" s="81"/>
    </row>
    <row r="8" spans="1:10" ht="17.25" customHeight="1">
      <c r="A8" s="81"/>
      <c r="B8" s="124" t="s">
        <v>14</v>
      </c>
      <c r="C8" s="125"/>
      <c r="D8" s="124" t="s">
        <v>15</v>
      </c>
      <c r="E8" s="126"/>
      <c r="F8" s="81"/>
      <c r="G8" s="124" t="s">
        <v>16</v>
      </c>
      <c r="H8" s="126"/>
      <c r="I8" s="124" t="s">
        <v>17</v>
      </c>
      <c r="J8" s="126"/>
    </row>
    <row r="9" spans="1:10" ht="17.25" customHeight="1">
      <c r="A9" s="81"/>
      <c r="B9" s="89" t="s">
        <v>18</v>
      </c>
      <c r="C9" s="90">
        <f>SUM(C10:C14)</f>
        <v>1830</v>
      </c>
      <c r="D9" s="89" t="s">
        <v>19</v>
      </c>
      <c r="E9" s="91">
        <f>SUM(E10:E14)</f>
        <v>1200</v>
      </c>
      <c r="F9" s="81"/>
      <c r="G9" s="117" t="s">
        <v>20</v>
      </c>
      <c r="H9" s="118"/>
      <c r="I9" s="92"/>
      <c r="J9" s="105">
        <v>10000</v>
      </c>
    </row>
    <row r="10" spans="1:10" ht="17.25" customHeight="1">
      <c r="A10" s="81"/>
      <c r="B10" s="93" t="s">
        <v>21</v>
      </c>
      <c r="C10" s="110">
        <v>1500</v>
      </c>
      <c r="D10" s="93" t="s">
        <v>22</v>
      </c>
      <c r="E10" s="109">
        <v>600</v>
      </c>
      <c r="F10" s="81"/>
      <c r="G10" s="119" t="s">
        <v>23</v>
      </c>
      <c r="H10" s="120"/>
      <c r="I10" s="92"/>
      <c r="J10" s="105">
        <v>7000</v>
      </c>
    </row>
    <row r="11" spans="1:10" ht="17.25" customHeight="1">
      <c r="A11" s="81"/>
      <c r="B11" s="93" t="s">
        <v>24</v>
      </c>
      <c r="C11" s="110">
        <v>200</v>
      </c>
      <c r="D11" s="93" t="s">
        <v>25</v>
      </c>
      <c r="E11" s="109">
        <v>300</v>
      </c>
      <c r="F11" s="81"/>
      <c r="G11" s="121" t="s">
        <v>26</v>
      </c>
      <c r="H11" s="122"/>
      <c r="I11" s="92"/>
      <c r="J11" s="95">
        <f>J9-J10</f>
        <v>3000</v>
      </c>
    </row>
    <row r="12" spans="1:10" ht="17.25" customHeight="1">
      <c r="A12" s="81"/>
      <c r="B12" s="93" t="s">
        <v>27</v>
      </c>
      <c r="C12" s="110">
        <v>100</v>
      </c>
      <c r="D12" s="93" t="s">
        <v>28</v>
      </c>
      <c r="E12" s="109">
        <v>100</v>
      </c>
      <c r="F12" s="81"/>
      <c r="G12" s="119" t="s">
        <v>29</v>
      </c>
      <c r="H12" s="120"/>
      <c r="I12" s="92"/>
      <c r="J12" s="106">
        <v>1000</v>
      </c>
    </row>
    <row r="13" spans="1:10" ht="17.25" customHeight="1">
      <c r="A13" s="81"/>
      <c r="B13" s="93" t="s">
        <v>30</v>
      </c>
      <c r="C13" s="110">
        <v>20</v>
      </c>
      <c r="D13" s="93" t="s">
        <v>31</v>
      </c>
      <c r="E13" s="109">
        <v>100</v>
      </c>
      <c r="F13" s="81"/>
      <c r="G13" s="121" t="s">
        <v>32</v>
      </c>
      <c r="H13" s="122"/>
      <c r="I13" s="92"/>
      <c r="J13" s="95">
        <f>J11-J12</f>
        <v>2000</v>
      </c>
    </row>
    <row r="14" spans="1:10" ht="17.25" customHeight="1">
      <c r="A14" s="81"/>
      <c r="B14" s="93" t="s">
        <v>33</v>
      </c>
      <c r="C14" s="110">
        <v>10</v>
      </c>
      <c r="D14" s="93" t="s">
        <v>34</v>
      </c>
      <c r="E14" s="109">
        <v>100</v>
      </c>
      <c r="F14" s="81"/>
      <c r="G14" s="119" t="s">
        <v>35</v>
      </c>
      <c r="H14" s="120"/>
      <c r="I14" s="92"/>
      <c r="J14" s="95"/>
    </row>
    <row r="15" spans="1:10" ht="17.25" customHeight="1">
      <c r="A15" s="81"/>
      <c r="B15" s="89" t="s">
        <v>36</v>
      </c>
      <c r="C15" s="90">
        <f>C16+C19+C21</f>
        <v>2100</v>
      </c>
      <c r="D15" s="89" t="s">
        <v>37</v>
      </c>
      <c r="E15" s="91">
        <f>SUM(E16:E17)</f>
        <v>1500</v>
      </c>
      <c r="F15" s="81"/>
      <c r="G15" s="121" t="s">
        <v>38</v>
      </c>
      <c r="H15" s="122"/>
      <c r="I15" s="107">
        <v>10</v>
      </c>
      <c r="J15" s="95"/>
    </row>
    <row r="16" spans="1:10" ht="17.25" customHeight="1">
      <c r="A16" s="81"/>
      <c r="B16" s="93" t="s">
        <v>39</v>
      </c>
      <c r="C16" s="94">
        <f>SUM(C17:C18)</f>
        <v>1300</v>
      </c>
      <c r="D16" s="93" t="s">
        <v>40</v>
      </c>
      <c r="E16" s="109">
        <v>1000</v>
      </c>
      <c r="F16" s="81"/>
      <c r="G16" s="121" t="s">
        <v>41</v>
      </c>
      <c r="H16" s="122"/>
      <c r="I16" s="108">
        <v>10</v>
      </c>
      <c r="J16" s="91">
        <f>SUM(I15:I16)</f>
        <v>20</v>
      </c>
    </row>
    <row r="17" spans="1:10" ht="17.25" customHeight="1">
      <c r="A17" s="81"/>
      <c r="B17" s="93" t="s">
        <v>42</v>
      </c>
      <c r="C17" s="110">
        <v>1000</v>
      </c>
      <c r="D17" s="93" t="s">
        <v>43</v>
      </c>
      <c r="E17" s="109">
        <v>500</v>
      </c>
      <c r="F17" s="81"/>
      <c r="G17" s="119" t="s">
        <v>44</v>
      </c>
      <c r="H17" s="120"/>
      <c r="I17" s="92"/>
      <c r="J17" s="95"/>
    </row>
    <row r="18" spans="1:10" ht="17.25" customHeight="1">
      <c r="A18" s="81"/>
      <c r="B18" s="93" t="s">
        <v>45</v>
      </c>
      <c r="C18" s="110">
        <v>300</v>
      </c>
      <c r="D18" s="124" t="s">
        <v>46</v>
      </c>
      <c r="E18" s="126"/>
      <c r="F18" s="81"/>
      <c r="G18" s="121" t="s">
        <v>47</v>
      </c>
      <c r="H18" s="122"/>
      <c r="I18" s="108">
        <v>500</v>
      </c>
      <c r="J18" s="96">
        <f>SUM(I18)</f>
        <v>500</v>
      </c>
    </row>
    <row r="19" spans="1:10" ht="17.25" customHeight="1">
      <c r="A19" s="81"/>
      <c r="B19" s="93" t="s">
        <v>48</v>
      </c>
      <c r="C19" s="94">
        <f>SUM(C20)</f>
        <v>200</v>
      </c>
      <c r="D19" s="89" t="s">
        <v>49</v>
      </c>
      <c r="E19" s="91">
        <f>+C24-E9-E15</f>
        <v>1230</v>
      </c>
      <c r="F19" s="81"/>
      <c r="G19" s="121" t="s">
        <v>50</v>
      </c>
      <c r="H19" s="122"/>
      <c r="I19" s="92"/>
      <c r="J19" s="95">
        <f>J13+J16-J18</f>
        <v>1520</v>
      </c>
    </row>
    <row r="20" spans="1:10" ht="17.25" customHeight="1">
      <c r="A20" s="81"/>
      <c r="B20" s="93" t="s">
        <v>51</v>
      </c>
      <c r="C20" s="110">
        <v>200</v>
      </c>
      <c r="D20" s="93" t="s">
        <v>52</v>
      </c>
      <c r="E20" s="109">
        <v>1500</v>
      </c>
      <c r="F20" s="81"/>
      <c r="G20" s="119" t="s">
        <v>102</v>
      </c>
      <c r="H20" s="120"/>
      <c r="I20" s="92"/>
      <c r="J20" s="95"/>
    </row>
    <row r="21" spans="1:10" ht="17.25" customHeight="1">
      <c r="A21" s="81"/>
      <c r="B21" s="93" t="s">
        <v>53</v>
      </c>
      <c r="C21" s="94">
        <f>SUM(C22:C23)</f>
        <v>600</v>
      </c>
      <c r="D21" s="93" t="s">
        <v>54</v>
      </c>
      <c r="E21" s="109">
        <v>100</v>
      </c>
      <c r="F21" s="81"/>
      <c r="G21" s="121" t="s">
        <v>55</v>
      </c>
      <c r="H21" s="122"/>
      <c r="I21" s="108">
        <v>10</v>
      </c>
      <c r="J21" s="91">
        <f>SUM(I21)</f>
        <v>10</v>
      </c>
    </row>
    <row r="22" spans="1:10" ht="17.25" customHeight="1">
      <c r="A22" s="81"/>
      <c r="B22" s="93" t="s">
        <v>56</v>
      </c>
      <c r="C22" s="110">
        <v>300</v>
      </c>
      <c r="D22" s="93" t="s">
        <v>57</v>
      </c>
      <c r="E22" s="109">
        <f>+E19-E20-E21</f>
        <v>-370</v>
      </c>
      <c r="F22" s="81"/>
      <c r="G22" s="119" t="s">
        <v>58</v>
      </c>
      <c r="H22" s="120"/>
      <c r="I22" s="92"/>
      <c r="J22" s="95"/>
    </row>
    <row r="23" spans="1:10" ht="17.25" customHeight="1">
      <c r="A23" s="81"/>
      <c r="B23" s="93" t="s">
        <v>59</v>
      </c>
      <c r="C23" s="110">
        <v>300</v>
      </c>
      <c r="D23" s="93"/>
      <c r="E23" s="95"/>
      <c r="F23" s="81"/>
      <c r="G23" s="121" t="s">
        <v>60</v>
      </c>
      <c r="H23" s="122"/>
      <c r="I23" s="108">
        <v>10</v>
      </c>
      <c r="J23" s="96">
        <v>500</v>
      </c>
    </row>
    <row r="24" spans="1:10" ht="17.25" customHeight="1">
      <c r="A24" s="81"/>
      <c r="B24" s="98" t="s">
        <v>63</v>
      </c>
      <c r="C24" s="99">
        <f>C9+C15</f>
        <v>3930</v>
      </c>
      <c r="D24" s="100" t="s">
        <v>64</v>
      </c>
      <c r="E24" s="99">
        <f>E9+E15+E19</f>
        <v>3930</v>
      </c>
      <c r="F24" s="81"/>
      <c r="G24" s="119" t="s">
        <v>61</v>
      </c>
      <c r="H24" s="120"/>
      <c r="I24" s="92"/>
      <c r="J24" s="95">
        <f>J19+J21-J23</f>
        <v>1030</v>
      </c>
    </row>
    <row r="25" spans="1:10" ht="17.25" customHeight="1">
      <c r="A25" s="81"/>
      <c r="B25" s="81"/>
      <c r="C25" s="81"/>
      <c r="D25" s="81"/>
      <c r="E25" s="81"/>
      <c r="F25" s="81"/>
      <c r="G25" s="121" t="s">
        <v>62</v>
      </c>
      <c r="H25" s="127"/>
      <c r="I25" s="92"/>
      <c r="J25" s="108">
        <v>300</v>
      </c>
    </row>
    <row r="26" spans="1:10" ht="17.25" customHeight="1">
      <c r="A26" s="81"/>
      <c r="B26" s="81"/>
      <c r="C26" s="81"/>
      <c r="D26" s="81"/>
      <c r="E26" s="81"/>
      <c r="F26" s="81"/>
      <c r="G26" s="128" t="s">
        <v>130</v>
      </c>
      <c r="H26" s="129"/>
      <c r="I26" s="97"/>
      <c r="J26" s="101">
        <f>J24-J25</f>
        <v>730</v>
      </c>
    </row>
    <row r="27" spans="1:10" ht="22.5" customHeight="1">
      <c r="A27" s="81"/>
      <c r="B27" s="83"/>
      <c r="C27" s="83"/>
      <c r="D27" s="83"/>
      <c r="E27" s="83"/>
      <c r="F27" s="81"/>
      <c r="G27" s="81"/>
      <c r="H27" s="83"/>
      <c r="I27" s="81"/>
      <c r="J27" s="81"/>
    </row>
    <row r="28" spans="1:10" ht="22.5" customHeight="1">
      <c r="A28" s="81"/>
      <c r="B28" s="83"/>
      <c r="C28" s="83"/>
      <c r="D28" s="83"/>
      <c r="E28" s="83"/>
      <c r="F28" s="81"/>
      <c r="G28" s="81"/>
      <c r="H28" s="83"/>
      <c r="I28" s="81"/>
      <c r="J28" s="81"/>
    </row>
    <row r="29" spans="1:10" ht="22.5" customHeight="1">
      <c r="A29" s="81"/>
      <c r="B29" s="81"/>
      <c r="C29" s="81"/>
      <c r="D29" s="81"/>
      <c r="E29" s="81"/>
      <c r="F29" s="81"/>
      <c r="G29" s="81"/>
      <c r="H29" s="81"/>
      <c r="I29" s="81"/>
      <c r="J29" s="81"/>
    </row>
    <row r="30" spans="1:10" ht="22.5" customHeight="1">
      <c r="A30" s="81"/>
      <c r="B30" s="81"/>
      <c r="C30" s="81"/>
      <c r="D30" s="81"/>
      <c r="E30" s="81"/>
      <c r="F30" s="83"/>
      <c r="G30" s="83"/>
      <c r="H30" s="83"/>
      <c r="I30" s="83"/>
      <c r="J30" s="83"/>
    </row>
    <row r="31" spans="1:10" ht="13.5">
      <c r="A31" s="81"/>
      <c r="B31" s="81"/>
      <c r="C31" s="81"/>
      <c r="D31" s="81"/>
      <c r="E31" s="81"/>
      <c r="F31" s="81"/>
      <c r="G31" s="81"/>
      <c r="H31" s="83"/>
      <c r="I31" s="81"/>
      <c r="J31" s="81"/>
    </row>
    <row r="32" spans="1:10" ht="13.5">
      <c r="A32" s="81"/>
      <c r="B32" s="81"/>
      <c r="C32" s="81"/>
      <c r="D32" s="81"/>
      <c r="E32" s="81"/>
      <c r="F32" s="81"/>
      <c r="G32" s="81"/>
      <c r="H32" s="83"/>
      <c r="I32" s="81"/>
      <c r="J32" s="81"/>
    </row>
    <row r="33" spans="1:10" ht="13.5">
      <c r="A33" s="81"/>
      <c r="B33" s="81"/>
      <c r="C33" s="81"/>
      <c r="D33" s="81"/>
      <c r="E33" s="81"/>
      <c r="F33" s="81"/>
      <c r="G33" s="81"/>
      <c r="H33" s="83"/>
      <c r="I33" s="81"/>
      <c r="J33" s="81"/>
    </row>
    <row r="34" spans="1:10" ht="13.5">
      <c r="A34" s="81"/>
      <c r="B34" s="81"/>
      <c r="C34" s="81"/>
      <c r="D34" s="81"/>
      <c r="E34" s="81"/>
      <c r="F34" s="81"/>
      <c r="G34" s="81"/>
      <c r="H34" s="83"/>
      <c r="I34" s="81"/>
      <c r="J34" s="81"/>
    </row>
    <row r="35" spans="1:10" ht="13.5">
      <c r="A35" s="81"/>
      <c r="B35" s="81"/>
      <c r="C35" s="81"/>
      <c r="D35" s="81"/>
      <c r="E35" s="81"/>
      <c r="F35" s="81"/>
      <c r="G35" s="81"/>
      <c r="H35" s="83"/>
      <c r="I35" s="81"/>
      <c r="J35" s="81"/>
    </row>
    <row r="36" spans="1:10" ht="13.5">
      <c r="A36" s="81"/>
      <c r="B36" s="81"/>
      <c r="C36" s="81"/>
      <c r="D36" s="81"/>
      <c r="E36" s="81"/>
      <c r="F36" s="81"/>
      <c r="G36" s="81"/>
      <c r="H36" s="83"/>
      <c r="I36" s="81"/>
      <c r="J36" s="81"/>
    </row>
    <row r="37" spans="1:10" ht="13.5">
      <c r="A37" s="81"/>
      <c r="B37" s="81"/>
      <c r="C37" s="81"/>
      <c r="D37" s="81"/>
      <c r="E37" s="81"/>
      <c r="F37" s="81"/>
      <c r="G37" s="81"/>
      <c r="H37" s="83"/>
      <c r="I37" s="81"/>
      <c r="J37" s="81"/>
    </row>
    <row r="38" spans="1:10" ht="13.5">
      <c r="A38" s="81"/>
      <c r="B38" s="81"/>
      <c r="C38" s="81"/>
      <c r="D38" s="81"/>
      <c r="E38" s="81"/>
      <c r="F38" s="81"/>
      <c r="G38" s="81"/>
      <c r="H38" s="83"/>
      <c r="I38" s="81"/>
      <c r="J38" s="81"/>
    </row>
    <row r="39" spans="1:10" ht="13.5">
      <c r="A39" s="81"/>
      <c r="B39" s="81"/>
      <c r="C39" s="81"/>
      <c r="D39" s="81"/>
      <c r="E39" s="81"/>
      <c r="F39" s="81"/>
      <c r="G39" s="81"/>
      <c r="H39" s="83"/>
      <c r="I39" s="81"/>
      <c r="J39" s="81"/>
    </row>
    <row r="40" spans="1:10" ht="13.5">
      <c r="A40" s="81"/>
      <c r="B40" s="81"/>
      <c r="C40" s="81"/>
      <c r="D40" s="81"/>
      <c r="E40" s="81"/>
      <c r="F40" s="81"/>
      <c r="G40" s="81"/>
      <c r="H40" s="83"/>
      <c r="I40" s="81"/>
      <c r="J40" s="81"/>
    </row>
    <row r="41" spans="1:10" ht="13.5">
      <c r="A41" s="81"/>
      <c r="B41" s="81"/>
      <c r="C41" s="81"/>
      <c r="D41" s="81"/>
      <c r="E41" s="81"/>
      <c r="F41" s="81"/>
      <c r="G41" s="81"/>
      <c r="H41" s="83"/>
      <c r="I41" s="81"/>
      <c r="J41" s="81"/>
    </row>
    <row r="42" spans="1:10" ht="13.5">
      <c r="A42" s="81"/>
      <c r="B42" s="81"/>
      <c r="C42" s="81"/>
      <c r="D42" s="81"/>
      <c r="E42" s="81"/>
      <c r="F42" s="81"/>
      <c r="G42" s="81"/>
      <c r="H42" s="83"/>
      <c r="I42" s="81"/>
      <c r="J42" s="81"/>
    </row>
    <row r="43" spans="1:10" ht="13.5">
      <c r="A43" s="81"/>
      <c r="B43" s="81"/>
      <c r="C43" s="81"/>
      <c r="D43" s="81"/>
      <c r="E43" s="81"/>
      <c r="F43" s="81"/>
      <c r="G43" s="81"/>
      <c r="H43" s="83"/>
      <c r="I43" s="81"/>
      <c r="J43" s="81"/>
    </row>
    <row r="44" spans="1:10" ht="13.5">
      <c r="A44" s="81"/>
      <c r="B44" s="81"/>
      <c r="C44" s="81"/>
      <c r="D44" s="81"/>
      <c r="E44" s="81"/>
      <c r="F44" s="81"/>
      <c r="G44" s="81"/>
      <c r="H44" s="83"/>
      <c r="I44" s="81"/>
      <c r="J44" s="81"/>
    </row>
    <row r="45" spans="1:10" ht="13.5">
      <c r="A45" s="81"/>
      <c r="B45" s="81"/>
      <c r="C45" s="81"/>
      <c r="D45" s="81"/>
      <c r="E45" s="81"/>
      <c r="F45" s="81"/>
      <c r="G45" s="81"/>
      <c r="H45" s="83"/>
      <c r="I45" s="81"/>
      <c r="J45" s="81"/>
    </row>
    <row r="46" spans="1:10" ht="13.5">
      <c r="A46" s="81"/>
      <c r="F46" s="81"/>
      <c r="G46" s="81"/>
      <c r="H46" s="83"/>
      <c r="I46" s="81"/>
      <c r="J46" s="81"/>
    </row>
    <row r="47" spans="1:10" ht="13.5">
      <c r="A47" s="81"/>
      <c r="F47" s="81"/>
      <c r="G47" s="81"/>
      <c r="H47" s="83"/>
      <c r="I47" s="81"/>
      <c r="J47" s="81"/>
    </row>
    <row r="60" spans="2:5" ht="13.5">
      <c r="B60" s="102"/>
      <c r="C60" s="102"/>
      <c r="D60" s="102"/>
      <c r="E60" s="102"/>
    </row>
    <row r="61" spans="2:5" ht="13.5">
      <c r="B61" s="102"/>
      <c r="C61" s="102"/>
      <c r="D61" s="102"/>
      <c r="E61" s="102"/>
    </row>
    <row r="62" spans="2:10" ht="21.75" customHeight="1">
      <c r="B62" s="102"/>
      <c r="C62" s="102"/>
      <c r="D62" s="102"/>
      <c r="E62" s="102"/>
      <c r="F62" s="102"/>
      <c r="G62" s="102"/>
      <c r="I62" s="103"/>
      <c r="J62" s="103"/>
    </row>
    <row r="63" spans="2:10" ht="21.75" customHeight="1">
      <c r="B63" s="102"/>
      <c r="C63" s="102"/>
      <c r="D63" s="102"/>
      <c r="E63" s="102"/>
      <c r="F63" s="102"/>
      <c r="G63" s="102"/>
      <c r="I63" s="103"/>
      <c r="J63" s="103"/>
    </row>
    <row r="64" spans="2:10" ht="21.75" customHeight="1">
      <c r="B64" s="102"/>
      <c r="C64" s="102"/>
      <c r="D64" s="102"/>
      <c r="E64" s="102"/>
      <c r="F64" s="102"/>
      <c r="G64" s="102"/>
      <c r="I64" s="103"/>
      <c r="J64" s="103"/>
    </row>
    <row r="65" spans="2:10" ht="21.75" customHeight="1">
      <c r="B65" s="102"/>
      <c r="C65" s="102"/>
      <c r="D65" s="102"/>
      <c r="E65" s="102"/>
      <c r="F65" s="102"/>
      <c r="G65" s="102"/>
      <c r="I65" s="103"/>
      <c r="J65" s="103"/>
    </row>
    <row r="66" spans="2:10" ht="21.75" customHeight="1">
      <c r="B66" s="102"/>
      <c r="C66" s="102"/>
      <c r="D66" s="102"/>
      <c r="E66" s="102"/>
      <c r="F66" s="102"/>
      <c r="G66" s="102"/>
      <c r="I66" s="103"/>
      <c r="J66" s="103"/>
    </row>
    <row r="67" spans="2:10" ht="17.25" customHeight="1">
      <c r="B67" s="102"/>
      <c r="C67" s="102"/>
      <c r="D67" s="102"/>
      <c r="E67" s="102"/>
      <c r="F67" s="102"/>
      <c r="G67" s="102"/>
      <c r="I67" s="103"/>
      <c r="J67" s="103"/>
    </row>
    <row r="68" spans="2:10" ht="17.25" customHeight="1">
      <c r="B68" s="102"/>
      <c r="C68" s="102"/>
      <c r="D68" s="102"/>
      <c r="E68" s="102"/>
      <c r="F68" s="102"/>
      <c r="G68" s="102"/>
      <c r="I68" s="103"/>
      <c r="J68" s="103"/>
    </row>
    <row r="69" spans="2:10" ht="17.25" customHeight="1">
      <c r="B69" s="102"/>
      <c r="C69" s="102"/>
      <c r="D69" s="102"/>
      <c r="E69" s="102"/>
      <c r="F69" s="102"/>
      <c r="G69" s="102"/>
      <c r="I69" s="103"/>
      <c r="J69" s="103"/>
    </row>
    <row r="70" spans="6:10" ht="13.5">
      <c r="F70" s="102"/>
      <c r="G70" s="102"/>
      <c r="I70" s="103"/>
      <c r="J70" s="103"/>
    </row>
    <row r="71" spans="6:10" ht="13.5">
      <c r="F71" s="102"/>
      <c r="G71" s="102"/>
      <c r="I71" s="103"/>
      <c r="J71" s="103"/>
    </row>
    <row r="72" spans="9:10" ht="13.5">
      <c r="I72" s="104"/>
      <c r="J72" s="104"/>
    </row>
    <row r="73" spans="9:10" ht="13.5">
      <c r="I73" s="104"/>
      <c r="J73" s="104"/>
    </row>
  </sheetData>
  <mergeCells count="25">
    <mergeCell ref="G24:H24"/>
    <mergeCell ref="G25:H25"/>
    <mergeCell ref="G26:H26"/>
    <mergeCell ref="G20:H20"/>
    <mergeCell ref="G21:H21"/>
    <mergeCell ref="G22:H22"/>
    <mergeCell ref="G23:H23"/>
    <mergeCell ref="G17:H17"/>
    <mergeCell ref="D18:E18"/>
    <mergeCell ref="G18:H18"/>
    <mergeCell ref="G19:H19"/>
    <mergeCell ref="G13:H13"/>
    <mergeCell ref="G14:H14"/>
    <mergeCell ref="G15:H15"/>
    <mergeCell ref="G16:H16"/>
    <mergeCell ref="G9:H9"/>
    <mergeCell ref="G10:H10"/>
    <mergeCell ref="G11:H11"/>
    <mergeCell ref="G12:H12"/>
    <mergeCell ref="B6:E6"/>
    <mergeCell ref="G6:J6"/>
    <mergeCell ref="B8:C8"/>
    <mergeCell ref="D8:E8"/>
    <mergeCell ref="G8:H8"/>
    <mergeCell ref="I8:J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 READING,会計学を学ぼう！</dc:creator>
  <cp:keywords/>
  <dc:description>https://fsreading.net/</dc:description>
  <cp:lastModifiedBy/>
  <cp:lastPrinted>2015-04-03T12:54:10Z</cp:lastPrinted>
  <dcterms:created xsi:type="dcterms:W3CDTF">2012-04-25T05:17:38Z</dcterms:created>
  <dcterms:modified xsi:type="dcterms:W3CDTF">2015-10-25T06:51:59Z</dcterms:modified>
  <cp:category/>
  <cp:version/>
  <cp:contentType/>
  <cp:contentStatus/>
</cp:coreProperties>
</file>